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"/>
    </mc:Choice>
  </mc:AlternateContent>
  <bookViews>
    <workbookView xWindow="0" yWindow="0" windowWidth="0" windowHeight="0"/>
  </bookViews>
  <sheets>
    <sheet name="Rekapitulace stavby" sheetId="1" r:id="rId1"/>
    <sheet name="PS 01-02-41 - Dohledový v..." sheetId="2" r:id="rId2"/>
    <sheet name="PS 01-02-42 - Dohledový v..." sheetId="3" r:id="rId3"/>
    <sheet name="SO 98-98 - Všeobecný objekt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'PS 01-02-41 - Dohledový v...'!$C$82:$K$257</definedName>
    <definedName name="_xlnm.Print_Area" localSheetId="1">'PS 01-02-41 - Dohledový v...'!$C$4:$J$39,'PS 01-02-41 - Dohledový v...'!$C$45:$J$64,'PS 01-02-41 - Dohledový v...'!$C$70:$K$257</definedName>
    <definedName name="_xlnm.Print_Titles" localSheetId="1">'PS 01-02-41 - Dohledový v...'!$82:$82</definedName>
    <definedName name="_xlnm._FilterDatabase" localSheetId="2" hidden="1">'PS 01-02-42 - Dohledový v...'!$C$82:$K$269</definedName>
    <definedName name="_xlnm.Print_Area" localSheetId="2">'PS 01-02-42 - Dohledový v...'!$C$4:$J$39,'PS 01-02-42 - Dohledový v...'!$C$45:$J$64,'PS 01-02-42 - Dohledový v...'!$C$70:$K$269</definedName>
    <definedName name="_xlnm.Print_Titles" localSheetId="2">'PS 01-02-42 - Dohledový v...'!$82:$82</definedName>
    <definedName name="_xlnm._FilterDatabase" localSheetId="3" hidden="1">'SO 98-98 - Všeobecný objekt'!$C$79:$K$93</definedName>
    <definedName name="_xlnm.Print_Area" localSheetId="3">'SO 98-98 - Všeobecný objekt'!$C$4:$J$39,'SO 98-98 - Všeobecný objekt'!$C$45:$J$61,'SO 98-98 - Všeobecný objekt'!$C$67:$K$93</definedName>
    <definedName name="_xlnm.Print_Titles" localSheetId="3">'SO 98-98 - Všeobecný objekt'!$79:$79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48"/>
  <c i="3" r="J37"/>
  <c r="J36"/>
  <c i="1" r="AY56"/>
  <c i="3" r="J35"/>
  <c i="1" r="AX56"/>
  <c i="3"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5"/>
  <c r="BH85"/>
  <c r="BG85"/>
  <c r="BF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1" r="AY55"/>
  <c i="2" r="J37"/>
  <c r="J36"/>
  <c r="J35"/>
  <c i="1" r="AX55"/>
  <c i="2"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5"/>
  <c r="BH85"/>
  <c r="BG85"/>
  <c r="BF85"/>
  <c r="T85"/>
  <c r="T84"/>
  <c r="R85"/>
  <c r="R84"/>
  <c r="P85"/>
  <c r="P84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1" r="L50"/>
  <c r="AM50"/>
  <c r="AM49"/>
  <c r="L49"/>
  <c r="AM47"/>
  <c r="L47"/>
  <c r="L45"/>
  <c r="L44"/>
  <c i="2" r="F36"/>
  <c i="3" r="BK146"/>
  <c i="2" r="BK137"/>
  <c i="3" r="BK101"/>
  <c r="J200"/>
  <c r="BK107"/>
  <c i="2" r="J173"/>
  <c r="BK221"/>
  <c r="BK230"/>
  <c r="BK167"/>
  <c i="3" r="J185"/>
  <c i="2" r="BK197"/>
  <c r="BK243"/>
  <c r="BK233"/>
  <c i="3" r="BK246"/>
  <c r="J143"/>
  <c i="2" r="BK185"/>
  <c r="BK255"/>
  <c r="BK161"/>
  <c r="J203"/>
  <c r="J113"/>
  <c i="3" r="BK252"/>
  <c i="2" r="J230"/>
  <c r="J152"/>
  <c r="BK179"/>
  <c i="3" r="BK134"/>
  <c r="BK158"/>
  <c r="BK267"/>
  <c r="BK167"/>
  <c i="2" r="J240"/>
  <c i="3" r="J155"/>
  <c r="J267"/>
  <c i="2" r="J146"/>
  <c r="J237"/>
  <c r="BK146"/>
  <c i="3" r="BK125"/>
  <c r="J152"/>
  <c r="J236"/>
  <c r="BK155"/>
  <c r="J101"/>
  <c i="2" r="J182"/>
  <c i="3" r="BK261"/>
  <c r="J218"/>
  <c i="2" r="BK215"/>
  <c r="BK92"/>
  <c r="J209"/>
  <c i="3" r="BK185"/>
  <c r="BK233"/>
  <c i="4" r="BK91"/>
  <c i="3" r="J134"/>
  <c i="2" r="BK152"/>
  <c r="J197"/>
  <c i="3" r="J173"/>
  <c r="J116"/>
  <c r="BK173"/>
  <c i="2" r="BK140"/>
  <c r="J188"/>
  <c r="J215"/>
  <c r="BK246"/>
  <c r="BK131"/>
  <c i="3" r="J119"/>
  <c i="4" r="J82"/>
  <c i="2" r="BK116"/>
  <c i="3" r="BK182"/>
  <c i="1" r="AS54"/>
  <c i="3" r="J95"/>
  <c r="BK95"/>
  <c r="J140"/>
  <c r="J258"/>
  <c i="2" r="J206"/>
  <c r="J95"/>
  <c i="3" r="BK116"/>
  <c i="2" r="J110"/>
  <c i="3" r="J131"/>
  <c r="BK188"/>
  <c r="BK249"/>
  <c i="2" r="BK101"/>
  <c r="BK143"/>
  <c r="J224"/>
  <c i="3" r="J164"/>
  <c r="BK215"/>
  <c i="2" r="BK249"/>
  <c r="J212"/>
  <c r="J255"/>
  <c r="F34"/>
  <c r="BK188"/>
  <c i="3" r="BK236"/>
  <c r="J98"/>
  <c i="2" r="BK98"/>
  <c r="J221"/>
  <c r="BK119"/>
  <c i="3" r="BK170"/>
  <c r="J206"/>
  <c r="BK179"/>
  <c i="4" r="BK82"/>
  <c i="2" r="J116"/>
  <c i="3" r="J85"/>
  <c r="BK255"/>
  <c i="2" r="J191"/>
  <c r="J246"/>
  <c r="BK128"/>
  <c r="BK155"/>
  <c r="J218"/>
  <c i="3" r="BK161"/>
  <c r="BK149"/>
  <c r="J209"/>
  <c r="BK122"/>
  <c i="2" r="J194"/>
  <c r="F37"/>
  <c r="BK149"/>
  <c i="3" r="J246"/>
  <c i="2" r="BK218"/>
  <c r="J98"/>
  <c r="J131"/>
  <c r="BK176"/>
  <c i="3" r="BK164"/>
  <c r="J191"/>
  <c i="2" r="J179"/>
  <c r="BK209"/>
  <c r="J85"/>
  <c r="BK227"/>
  <c i="3" r="J161"/>
  <c r="BK203"/>
  <c r="BK194"/>
  <c r="J215"/>
  <c i="2" r="F35"/>
  <c r="BK203"/>
  <c i="3" r="BK206"/>
  <c r="J137"/>
  <c i="4" r="BK88"/>
  <c i="2" r="BK134"/>
  <c r="BK164"/>
  <c r="J243"/>
  <c r="J233"/>
  <c r="J155"/>
  <c i="3" r="J179"/>
  <c r="J122"/>
  <c r="J158"/>
  <c r="BK218"/>
  <c i="2" r="J107"/>
  <c i="3" r="J239"/>
  <c r="J149"/>
  <c r="BK104"/>
  <c r="BK85"/>
  <c i="2" r="BK170"/>
  <c i="3" r="J182"/>
  <c r="BK110"/>
  <c r="BK264"/>
  <c r="BK152"/>
  <c i="2" r="J119"/>
  <c r="BK182"/>
  <c r="J185"/>
  <c i="3" r="J242"/>
  <c r="J128"/>
  <c i="4" r="J88"/>
  <c i="2" r="J101"/>
  <c r="BK224"/>
  <c i="3" r="J255"/>
  <c r="BK227"/>
  <c i="2" r="J140"/>
  <c r="BK252"/>
  <c r="BK237"/>
  <c r="J252"/>
  <c i="3" r="BK200"/>
  <c r="J92"/>
  <c i="2" r="J143"/>
  <c r="BK194"/>
  <c r="BK212"/>
  <c i="3" r="J233"/>
  <c r="BK140"/>
  <c r="J249"/>
  <c r="J125"/>
  <c i="2" r="J158"/>
  <c i="3" r="BK212"/>
  <c i="2" r="BK240"/>
  <c r="BK113"/>
  <c r="J137"/>
  <c r="J164"/>
  <c i="3" r="BK239"/>
  <c r="J110"/>
  <c r="J252"/>
  <c r="J261"/>
  <c r="BK209"/>
  <c r="J146"/>
  <c r="BK119"/>
  <c r="J170"/>
  <c i="2" r="J149"/>
  <c r="BK200"/>
  <c r="J104"/>
  <c r="J125"/>
  <c r="BK191"/>
  <c r="J134"/>
  <c i="3" r="BK242"/>
  <c r="BK258"/>
  <c r="J167"/>
  <c r="J107"/>
  <c i="2" r="BK158"/>
  <c i="3" r="BK137"/>
  <c r="J104"/>
  <c r="J197"/>
  <c r="BK191"/>
  <c i="4" r="J85"/>
  <c i="3" r="J221"/>
  <c r="J203"/>
  <c r="J264"/>
  <c r="J194"/>
  <c i="4" r="J91"/>
  <c i="2" r="J92"/>
  <c r="BK122"/>
  <c i="3" r="BK224"/>
  <c r="J227"/>
  <c r="J113"/>
  <c i="2" r="J122"/>
  <c r="J167"/>
  <c r="BK173"/>
  <c i="3" r="J230"/>
  <c i="4" r="BK85"/>
  <c i="2" r="BK110"/>
  <c r="BK206"/>
  <c r="J227"/>
  <c r="BK125"/>
  <c i="3" r="BK197"/>
  <c r="BK128"/>
  <c i="2" r="J249"/>
  <c r="BK104"/>
  <c r="J128"/>
  <c r="J161"/>
  <c i="3" r="BK221"/>
  <c r="J176"/>
  <c r="BK98"/>
  <c r="BK230"/>
  <c r="BK176"/>
  <c r="BK143"/>
  <c i="2" r="J176"/>
  <c r="J170"/>
  <c r="J200"/>
  <c i="3" r="J224"/>
  <c r="BK92"/>
  <c r="BK113"/>
  <c r="J188"/>
  <c i="2" r="BK95"/>
  <c i="3" r="J212"/>
  <c i="2" r="BK85"/>
  <c r="BK107"/>
  <c i="3" r="BK131"/>
  <c i="2" r="J34"/>
  <c l="1" r="BK236"/>
  <c r="J236"/>
  <c r="J63"/>
  <c i="3" r="BK245"/>
  <c r="J245"/>
  <c r="J63"/>
  <c i="2" r="R91"/>
  <c i="3" r="T91"/>
  <c i="2" r="R236"/>
  <c i="3" r="P245"/>
  <c i="2" r="P91"/>
  <c i="4" r="BK81"/>
  <c r="J81"/>
  <c r="J60"/>
  <c i="3" r="P91"/>
  <c r="P90"/>
  <c r="P83"/>
  <c i="1" r="AU56"/>
  <c i="4" r="P81"/>
  <c r="P80"/>
  <c i="1" r="AU57"/>
  <c i="2" r="P236"/>
  <c i="3" r="R91"/>
  <c r="R90"/>
  <c r="R83"/>
  <c i="2" r="T236"/>
  <c i="3" r="R245"/>
  <c i="4" r="R81"/>
  <c r="R80"/>
  <c i="2" r="BK91"/>
  <c r="J91"/>
  <c r="J62"/>
  <c i="3" r="T245"/>
  <c i="4" r="T81"/>
  <c r="T80"/>
  <c i="2" r="T91"/>
  <c r="T90"/>
  <c r="T83"/>
  <c i="3" r="BK91"/>
  <c r="J91"/>
  <c r="J62"/>
  <c r="BK84"/>
  <c r="J84"/>
  <c r="J60"/>
  <c i="2" r="BK84"/>
  <c i="4" r="F55"/>
  <c r="J52"/>
  <c r="BE85"/>
  <c r="BE88"/>
  <c r="BE91"/>
  <c r="E70"/>
  <c r="BE82"/>
  <c i="3" r="E73"/>
  <c r="BE92"/>
  <c r="BE107"/>
  <c r="BE122"/>
  <c r="BE140"/>
  <c r="BE176"/>
  <c r="BE206"/>
  <c r="BE209"/>
  <c r="BE264"/>
  <c r="BE98"/>
  <c r="BE101"/>
  <c r="BE113"/>
  <c r="BE185"/>
  <c r="BE188"/>
  <c r="BE200"/>
  <c r="BE203"/>
  <c r="BE233"/>
  <c i="2" r="J84"/>
  <c r="J60"/>
  <c i="3" r="BE131"/>
  <c r="BE221"/>
  <c r="BE258"/>
  <c r="BE261"/>
  <c r="J52"/>
  <c r="BE128"/>
  <c r="BE149"/>
  <c r="BE152"/>
  <c r="BE246"/>
  <c r="BE95"/>
  <c r="BE134"/>
  <c r="BE143"/>
  <c r="BE161"/>
  <c r="BE179"/>
  <c r="BE182"/>
  <c r="BE197"/>
  <c r="BE215"/>
  <c r="BE255"/>
  <c r="BE267"/>
  <c r="BE137"/>
  <c r="BE158"/>
  <c r="BE164"/>
  <c r="BE191"/>
  <c r="BE194"/>
  <c r="BE239"/>
  <c r="F55"/>
  <c r="BE104"/>
  <c r="BE170"/>
  <c r="BE167"/>
  <c r="BE230"/>
  <c r="BE116"/>
  <c r="BE119"/>
  <c r="BE125"/>
  <c r="BE155"/>
  <c r="BE236"/>
  <c r="BE252"/>
  <c r="BE85"/>
  <c r="BE110"/>
  <c r="BE146"/>
  <c r="BE173"/>
  <c r="BE218"/>
  <c r="BE224"/>
  <c r="BE242"/>
  <c r="BE249"/>
  <c r="BE212"/>
  <c r="BE227"/>
  <c i="2" r="BE104"/>
  <c r="BE107"/>
  <c r="BE110"/>
  <c r="BE116"/>
  <c r="BE119"/>
  <c r="BE122"/>
  <c r="BE128"/>
  <c r="BE131"/>
  <c r="BE134"/>
  <c r="BE249"/>
  <c i="1" r="BB55"/>
  <c i="2" r="BE164"/>
  <c r="BE167"/>
  <c r="BE170"/>
  <c r="BE173"/>
  <c r="BE176"/>
  <c r="BE188"/>
  <c r="BE194"/>
  <c r="BE206"/>
  <c r="BE209"/>
  <c r="BE218"/>
  <c r="BE221"/>
  <c r="BE224"/>
  <c r="BE227"/>
  <c r="BE230"/>
  <c r="BE233"/>
  <c r="BE237"/>
  <c r="BE255"/>
  <c r="E48"/>
  <c r="F55"/>
  <c r="BE149"/>
  <c r="BE152"/>
  <c r="BE155"/>
  <c r="BE158"/>
  <c r="BE179"/>
  <c r="BE185"/>
  <c r="BE191"/>
  <c r="BE200"/>
  <c r="BE203"/>
  <c r="BE252"/>
  <c i="1" r="BC55"/>
  <c r="BA55"/>
  <c i="2" r="BE243"/>
  <c i="1" r="AW55"/>
  <c i="2" r="J52"/>
  <c r="BE85"/>
  <c r="BE92"/>
  <c r="BE95"/>
  <c r="BE98"/>
  <c r="BE101"/>
  <c r="BE113"/>
  <c r="BE125"/>
  <c r="BE137"/>
  <c r="BE140"/>
  <c r="BE143"/>
  <c r="BE146"/>
  <c r="BE161"/>
  <c r="BE182"/>
  <c r="BE197"/>
  <c r="BE212"/>
  <c r="BE215"/>
  <c r="BE240"/>
  <c r="BE246"/>
  <c i="1" r="BD55"/>
  <c i="4" r="F37"/>
  <c i="1" r="BD57"/>
  <c i="4" r="F36"/>
  <c i="1" r="BC57"/>
  <c i="3" r="F35"/>
  <c i="1" r="BB56"/>
  <c i="4" r="J34"/>
  <c i="1" r="AW57"/>
  <c i="3" r="F34"/>
  <c i="1" r="BA56"/>
  <c i="4" r="F35"/>
  <c i="1" r="BB57"/>
  <c i="3" r="F36"/>
  <c i="1" r="BC56"/>
  <c i="4" r="F34"/>
  <c i="1" r="BA57"/>
  <c i="3" r="F37"/>
  <c i="1" r="BD56"/>
  <c i="3" r="J34"/>
  <c i="1" r="AW56"/>
  <c i="2" l="1" r="R90"/>
  <c r="R83"/>
  <c r="BK90"/>
  <c r="J90"/>
  <c r="J61"/>
  <c i="3" r="T90"/>
  <c r="T83"/>
  <c i="2" r="P90"/>
  <c r="P83"/>
  <c i="1" r="AU55"/>
  <c i="3" r="BK90"/>
  <c r="BK83"/>
  <c r="J83"/>
  <c r="J59"/>
  <c i="4" r="BK80"/>
  <c r="J80"/>
  <c r="J59"/>
  <c i="3" r="J90"/>
  <c r="J61"/>
  <c i="2" r="F33"/>
  <c i="1" r="AZ55"/>
  <c i="4" r="F33"/>
  <c i="1" r="AZ57"/>
  <c r="AU54"/>
  <c r="BD54"/>
  <c r="W33"/>
  <c i="2" r="J33"/>
  <c i="1" r="AV55"/>
  <c r="AT55"/>
  <c i="3" r="J33"/>
  <c i="1" r="AV56"/>
  <c r="AT56"/>
  <c r="BC54"/>
  <c r="AY54"/>
  <c i="4" r="J33"/>
  <c i="1" r="AV57"/>
  <c r="AT57"/>
  <c i="3" r="F33"/>
  <c i="1" r="AZ56"/>
  <c i="3" r="J30"/>
  <c i="1" r="AG56"/>
  <c r="BB54"/>
  <c r="W31"/>
  <c r="BA54"/>
  <c r="W30"/>
  <c i="2" l="1" r="BK83"/>
  <c r="J83"/>
  <c r="J30"/>
  <c i="1" r="AG55"/>
  <c r="AN56"/>
  <c r="AN55"/>
  <c i="2" r="J59"/>
  <c i="3" r="J39"/>
  <c i="2" r="J39"/>
  <c i="4" r="J30"/>
  <c i="1" r="AG57"/>
  <c r="AG54"/>
  <c r="AK26"/>
  <c r="AZ54"/>
  <c r="W29"/>
  <c r="W32"/>
  <c r="AW54"/>
  <c r="AK30"/>
  <c r="AX54"/>
  <c i="4" l="1" r="J39"/>
  <c i="1" r="AN57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<sst xmlns="http://schemas.openxmlformats.org/spreadsheetml/2006/main">
  <si>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</si>
  <si>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</si>
  <si>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</si>
  <si>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</si>
  <si>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</si>
  <si>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{533e50aa-06d6-44fb-9484-c9b1c3151f20}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</si>
  <si>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</si>
  <si>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</si>
  <si>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</si>
  <si>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</si>
  <si>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</si>
  <si>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</si>
  <si>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</si>
  <si>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</si>
  <si>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UNO_REV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</si>
  <si>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</si>
  <si>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</si>
  <si>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Zvýšení bezpečnosti a komfortu cestujících na zastávce Ústí nad Orlicí město</t>
  </si>
  <si>
    <t>KSO:</t>
  </si>
  <si>
    <t/>
  </si>
  <si>
    <t>CC-CZ:</t>
  </si>
  <si>
    <t>Místo:</t>
  </si>
  <si>
    <t xml:space="preserve"> </t>
  </si>
  <si>
    <t>Datum:</t>
  </si>
  <si>
    <t>6. 8. 2024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</si>
  <si>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</si>
  <si>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</si>
  <si>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</si>
  <si>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</si>
  <si>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</si>
  <si>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</si>
  <si>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</si>
  <si>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</si>
  <si>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</si>
  <si>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</si>
  <si>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</si>
  <si>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</si>
  <si>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</si>
  <si>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</si>
  <si>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</si>
  <si>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</si>
  <si>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</si>
  <si>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</si>
  <si>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</si>
  <si>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</si>
  <si>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</si>
  <si>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</si>
  <si>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</si>
  <si>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</si>
  <si>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</si>
  <si>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</si>
  <si>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</si>
  <si>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</si>
  <si>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</si>
  <si>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</si>
  <si>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</si>
  <si>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</si>
  <si>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</si>
  <si>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</si>
  <si>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</si>
  <si>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</si>
  <si>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</si>
  <si>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</si>
  <si>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</si>
  <si>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</si>
  <si>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</si>
  <si>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</si>
  <si>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</si>
  <si>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</si>
  <si>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</si>
  <si>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</si>
  <si>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</si>
  <si>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</si>
  <si>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</si>
  <si>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01-02-41</t>
  </si>
  <si>
    <t>Dohledový videosystém a vzdálené ovládání dveří, zast.Ústí nad Orlicí-město</t>
  </si>
  <si>
    <t>STA</t>
  </si>
  <si>
    <t>1</t>
  </si>
  <si>
    <t>{94d8ed60-3f2f-46f3-84aa-233e59723ea7}</t>
  </si>
  <si>
    <t>2</t>
  </si>
  <si>
    <t>PS 01-02-42</t>
  </si>
  <si>
    <t>Dohledový videosystém a vzdálené ovládání dveří, žst.Ústí nad Orlicí</t>
  </si>
  <si>
    <t>{18759155-2caf-4d01-842d-4a89367651ee}</t>
  </si>
  <si>
    <t>SO 98-98</t>
  </si>
  <si>
    <t>Všeobecný objekt</t>
  </si>
  <si>
    <t>VON</t>
  </si>
  <si>
    <t>{f872053c-b5bc-4bc7-9219-a3c656b311e3}</t>
  </si>
  <si>
    <t>KRYCÍ LIST SOUPISU PRACÍ</t>
  </si>
  <si>
    <t>Objekt:</t>
  </si>
  <si>
    <t>PS 01-02-41 - Dohledový videosystém a vzdálené ovládání dveří, zast.Ústí nad Orlicí-město</t>
  </si>
  <si>
    <t>REKAPITULACE ČLENĚNÍ SOUPISU PRACÍ</t>
  </si>
  <si>
    <t>Kód dílu - Popis</t>
  </si>
  <si>
    <t>Cena celkem [CZK]</t>
  </si>
  <si>
    <t>-1</t>
  </si>
  <si>
    <t>D1 - Likvidace odpadů vč. dopravy</t>
  </si>
  <si>
    <t>D.1.2 - Železniční sdělovací zařízení</t>
  </si>
  <si>
    <t xml:space="preserve">    M - Práce a dodávky M</t>
  </si>
  <si>
    <t xml:space="preserve">    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</si>
  <si>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</si>
  <si>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</si>
  <si>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</si>
  <si>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</si>
  <si>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</si>
  <si>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</si>
  <si>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</si>
  <si>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</si>
  <si>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</si>
  <si>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</si>
  <si>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</si>
  <si>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</si>
  <si>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</si>
  <si>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</si>
  <si>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Likvidace odpadů vč. dopravy</t>
  </si>
  <si>
    <t>ROZPOCET</t>
  </si>
  <si>
    <t>K</t>
  </si>
  <si>
    <t>R015890</t>
  </si>
  <si>
    <t>POPLATKY ZA LIKVIDACI ODPADŮ NEKONTAMINOVANÝCH - 17 04 11 - ZBYTKY KABELŮ A VODIČŮ (I S IZOLACÍ), VČETNĚ DOPRAVY</t>
  </si>
  <si>
    <t>T</t>
  </si>
  <si>
    <t>R-položka</t>
  </si>
  <si>
    <t>4</t>
  </si>
  <si>
    <t>1666941832</t>
  </si>
  <si>
    <t>PP</t>
  </si>
  <si>
    <t>VV</t>
  </si>
  <si>
    <t>"PS110241"0,050</t>
  </si>
  <si>
    <t>Mezisoučet</t>
  </si>
  <si>
    <t>3</t>
  </si>
  <si>
    <t>Součet</t>
  </si>
  <si>
    <t>D.1.2</t>
  </si>
  <si>
    <t>Železniční sdělovací zařízení</t>
  </si>
  <si>
    <t>M</t>
  </si>
  <si>
    <t>Práce a dodávky M</t>
  </si>
  <si>
    <t>R742G11</t>
  </si>
  <si>
    <t>KABEL J-Y(St)Y 1x2x0,8 SDĚLOVACÍ</t>
  </si>
  <si>
    <t>865225306</t>
  </si>
  <si>
    <t>150</t>
  </si>
  <si>
    <t>R74200JY</t>
  </si>
  <si>
    <t>KABEL J-Y(St)Y 1x2x0,8 SDĚLOVACÍ INSTALACE</t>
  </si>
  <si>
    <t>-1064686419</t>
  </si>
  <si>
    <t>742L11</t>
  </si>
  <si>
    <t>UKONČENÍ DVOU AŽ PĚTIŽÍLOVÉHO KABELU V ROZVADĚČI NEBO NA PŘÍSTROJI DO 2,5 MM2</t>
  </si>
  <si>
    <t>KUS</t>
  </si>
  <si>
    <t>OTSKP 2024</t>
  </si>
  <si>
    <t>-1051694496</t>
  </si>
  <si>
    <t>8</t>
  </si>
  <si>
    <t>5</t>
  </si>
  <si>
    <t>75IF21</t>
  </si>
  <si>
    <t>ROZPOJOVACÍ SVORKOVNICE 2/10, 2/8 - DODÁVKA</t>
  </si>
  <si>
    <t>341030604</t>
  </si>
  <si>
    <t>6</t>
  </si>
  <si>
    <t>75IF2X</t>
  </si>
  <si>
    <t>ROZPOJOVACÍ SVORKOVNICE 2/10, 2/8 - MONTÁŽ</t>
  </si>
  <si>
    <t>317452900</t>
  </si>
  <si>
    <t>7</t>
  </si>
  <si>
    <t>75IF41</t>
  </si>
  <si>
    <t>MONTÁŽNÍ RÁM DO 10+1 - DODÁVKA</t>
  </si>
  <si>
    <t>1889054848</t>
  </si>
  <si>
    <t>75IF4X</t>
  </si>
  <si>
    <t>MONTÁŽNÍ RÁM DO 10+1 - MONTÁŽ</t>
  </si>
  <si>
    <t>-1891205177</t>
  </si>
  <si>
    <t>9</t>
  </si>
  <si>
    <t>75IF91</t>
  </si>
  <si>
    <t>KONSTRUKCE DO SKŘÍNĚ 19" PRO UPEVNĚNÍ ZAŘÍZENÍ - DODÁVKA</t>
  </si>
  <si>
    <t>-1299097695</t>
  </si>
  <si>
    <t>10</t>
  </si>
  <si>
    <t>75IF9X</t>
  </si>
  <si>
    <t>KONSTRUKCE DO SKŘÍNĚ 19" PRO UPEVNĚNÍ ZAŘÍZENÍ - MONTÁŽ</t>
  </si>
  <si>
    <t>2016089996</t>
  </si>
  <si>
    <t>11</t>
  </si>
  <si>
    <t>75IH91</t>
  </si>
  <si>
    <t>UKONČENÍ KABELU ŠTÍTEK KABELOVÝ - DODÁVKA</t>
  </si>
  <si>
    <t>1988917194</t>
  </si>
  <si>
    <t>12</t>
  </si>
  <si>
    <t>75IH9X</t>
  </si>
  <si>
    <t>UKONČENÍ KABELU ŠTÍTEK KABELOVÝ - MONTÁŽ</t>
  </si>
  <si>
    <t>325629783</t>
  </si>
  <si>
    <t>13</t>
  </si>
  <si>
    <t>75IJ12</t>
  </si>
  <si>
    <t>MĚŘENÍ JEDNOSMĚRNÉ NA SDĚLOVACÍM KABELU</t>
  </si>
  <si>
    <t>818694728</t>
  </si>
  <si>
    <t>14</t>
  </si>
  <si>
    <t>75J111</t>
  </si>
  <si>
    <t>NOSNÁ LIŠTA PLASTOVÁ - DODÁVKA</t>
  </si>
  <si>
    <t>m</t>
  </si>
  <si>
    <t>1822212130</t>
  </si>
  <si>
    <t>75J11X</t>
  </si>
  <si>
    <t>NOSNÁ LIŠTA PLASTOVÁ - MONTÁŽ</t>
  </si>
  <si>
    <t>-220576639</t>
  </si>
  <si>
    <t>16</t>
  </si>
  <si>
    <t>75J311</t>
  </si>
  <si>
    <t>KABEL SDĚLOVACÍ PRO STRUKTUROVANOU KABELÁŽ UTP</t>
  </si>
  <si>
    <t>KMPÁR</t>
  </si>
  <si>
    <t>1724001838</t>
  </si>
  <si>
    <t>0,6</t>
  </si>
  <si>
    <t>17</t>
  </si>
  <si>
    <t>75J31X</t>
  </si>
  <si>
    <t>KABEL SDĚLOVACÍ PRO STRUKTUROVANOU KABELÁŽ UTP - MONTÁŽ</t>
  </si>
  <si>
    <t>-2005387838</t>
  </si>
  <si>
    <t>18</t>
  </si>
  <si>
    <t>R75J31X.1</t>
  </si>
  <si>
    <t>KABEL SDĚLOVACÍ PRO VÝTAHOVÉ ŠACHTY (licna) UTP - MONTÁŽ</t>
  </si>
  <si>
    <t>-777275728</t>
  </si>
  <si>
    <t>80</t>
  </si>
  <si>
    <t>19</t>
  </si>
  <si>
    <t>R75J31X.2</t>
  </si>
  <si>
    <t>KABEL SDĚLOVACÍ PRO VÝTAHOVÉ ŠACHTY (licna) UTP - DODÁVKA</t>
  </si>
  <si>
    <t>-1084745639</t>
  </si>
  <si>
    <t>20</t>
  </si>
  <si>
    <t>75J821</t>
  </si>
  <si>
    <t>OPTICKÝ PIGTAIL SINGLEMODE DO 2 M - DODÁVKA</t>
  </si>
  <si>
    <t>848725877</t>
  </si>
  <si>
    <t>75J82X</t>
  </si>
  <si>
    <t>OPTICKÝ PIGTAIL SINGLEMODE - MONTÁŽ</t>
  </si>
  <si>
    <t>-1195091135</t>
  </si>
  <si>
    <t>22</t>
  </si>
  <si>
    <t>75JA41</t>
  </si>
  <si>
    <t>ZÁSTRČKA DATOVÁ RJ45 - DODÁVKA</t>
  </si>
  <si>
    <t>-739731116</t>
  </si>
  <si>
    <t>23</t>
  </si>
  <si>
    <t>75JA4X</t>
  </si>
  <si>
    <t>ZÁSTRČKA DATOVÁ RJ 45 - MONTÁŽ</t>
  </si>
  <si>
    <t>-2065838437</t>
  </si>
  <si>
    <t>24</t>
  </si>
  <si>
    <t>75JA51</t>
  </si>
  <si>
    <t>ROZVADĚČ STRUKT. KABELÁŽE, ORGANIZÉR - DODÁVKA</t>
  </si>
  <si>
    <t>-2006992725</t>
  </si>
  <si>
    <t>25</t>
  </si>
  <si>
    <t>75JA53</t>
  </si>
  <si>
    <t>ROZVADĚČ STRUKT. KABELÁŽE, PATCHPANEL 24 ZÁSUVEK - DODÁVKA</t>
  </si>
  <si>
    <t>-418031803</t>
  </si>
  <si>
    <t>26</t>
  </si>
  <si>
    <t>75JA55</t>
  </si>
  <si>
    <t>ROZVADĚČ STRUKT. KABELÁŽE, PATCHPANEL S PŘEPĚŤOVOU OCHRANOU - DODÁVKA</t>
  </si>
  <si>
    <t>-1418190878</t>
  </si>
  <si>
    <t>27</t>
  </si>
  <si>
    <t>75JA5X</t>
  </si>
  <si>
    <t>ROZVADĚČ STRUKT. KABELÁŽE, MONTÁŽ ORGANIZÉRU, PATCHPANELU</t>
  </si>
  <si>
    <t>-1914773827</t>
  </si>
  <si>
    <t>28</t>
  </si>
  <si>
    <t>75L421</t>
  </si>
  <si>
    <t>KAMERA DIGITÁLNÍ (IP) PEVNÁ - DODÁVKA</t>
  </si>
  <si>
    <t>-1756032371</t>
  </si>
  <si>
    <t>29</t>
  </si>
  <si>
    <t>75L424</t>
  </si>
  <si>
    <t>KAMERA DIGITÁLNÍ (IP) SW LICENCE</t>
  </si>
  <si>
    <t>1421865516</t>
  </si>
  <si>
    <t>30</t>
  </si>
  <si>
    <t>75L42X</t>
  </si>
  <si>
    <t>KAMERA DIGITÁLNÍ (IP) - MONTÁŽ</t>
  </si>
  <si>
    <t>-32200829</t>
  </si>
  <si>
    <t>31</t>
  </si>
  <si>
    <t>75L46W</t>
  </si>
  <si>
    <t>KLIENSTKÉ PRACOVIŠTĚ - DOPLNĚNÍ HW, SW - DODÁVKA</t>
  </si>
  <si>
    <t>-1407398286</t>
  </si>
  <si>
    <t>32</t>
  </si>
  <si>
    <t>75L483</t>
  </si>
  <si>
    <t>PŘÍSLUŠENSTVÍ KS - DRŽÁK PRO KAMEROVÝ KRYT (KAMERU) - DODÁVKA</t>
  </si>
  <si>
    <t>-1360265870</t>
  </si>
  <si>
    <t>33</t>
  </si>
  <si>
    <t>75L48X</t>
  </si>
  <si>
    <t>PŘÍSLUŠENSTVÍ KS - MONTÁŽ</t>
  </si>
  <si>
    <t>1828563482</t>
  </si>
  <si>
    <t>34</t>
  </si>
  <si>
    <t>75L491</t>
  </si>
  <si>
    <t>ZPROVOZNĚNÍ A NASTAVENÍ KAMERY</t>
  </si>
  <si>
    <t>1709172763</t>
  </si>
  <si>
    <t>35</t>
  </si>
  <si>
    <t>75L492</t>
  </si>
  <si>
    <t>ZPROVOZNĚNÍ A NASTAVENÍ POHLEDU KAMERY</t>
  </si>
  <si>
    <t>1867927260</t>
  </si>
  <si>
    <t>36</t>
  </si>
  <si>
    <t>75L494</t>
  </si>
  <si>
    <t>ZPROVOZNĚNÍ A NASTAVENÍ ŠKOLENÍ A ZÁCVIK PERSONÁLU OBSLUHUJÍCÍHO KAMEROVÝ SYSTÉM</t>
  </si>
  <si>
    <t>HOD</t>
  </si>
  <si>
    <t>1695226012</t>
  </si>
  <si>
    <t>37</t>
  </si>
  <si>
    <t>75L495</t>
  </si>
  <si>
    <t>LICENCE PRO PŘIPOJENÍ KAMERY DO SYSTÉMU KAC</t>
  </si>
  <si>
    <t>834113520</t>
  </si>
  <si>
    <t>38</t>
  </si>
  <si>
    <t>75O5J1</t>
  </si>
  <si>
    <t>PZTS, KOMUNIKAČNÍ ROZHRANÍ PRO INTEGRACI DO PROGRAMU TŘETÍCH STRAN TCP/IP - DODÁVKA</t>
  </si>
  <si>
    <t>552572747</t>
  </si>
  <si>
    <t>39</t>
  </si>
  <si>
    <t>75O5JX</t>
  </si>
  <si>
    <t>PZTS, KOMUNIKAČNÍ ROZHRANÍ - MONTÁŽ</t>
  </si>
  <si>
    <t>-110884087</t>
  </si>
  <si>
    <t>40</t>
  </si>
  <si>
    <t>75O5K1</t>
  </si>
  <si>
    <t>PZTS, PŘEPĚŤOVÁ OCHRANA SBĚRNICE - DODÁVKA</t>
  </si>
  <si>
    <t>1599160878</t>
  </si>
  <si>
    <t>41</t>
  </si>
  <si>
    <t>75O5KX</t>
  </si>
  <si>
    <t>PZTS, PŘEPĚŤOVÁ OCHRANA SBĚRNICE - MONTÁŽ</t>
  </si>
  <si>
    <t>1700928599</t>
  </si>
  <si>
    <t>42</t>
  </si>
  <si>
    <t>R704110</t>
  </si>
  <si>
    <t>PROTIPOŽÁRNÍ UCPÁVKA PROSTUPU KABELOVÉHO DO EI 90 MIN.</t>
  </si>
  <si>
    <t>m2</t>
  </si>
  <si>
    <t>-1620159274</t>
  </si>
  <si>
    <t>43</t>
  </si>
  <si>
    <t>R75IFDY</t>
  </si>
  <si>
    <t>Práce na stávajících sdělovacích zařízeních</t>
  </si>
  <si>
    <t>CELEK</t>
  </si>
  <si>
    <t>-1951333412</t>
  </si>
  <si>
    <t>44</t>
  </si>
  <si>
    <t>R75JA1X</t>
  </si>
  <si>
    <t>METALICKÝ PATCHCORD - MONTÁŽ</t>
  </si>
  <si>
    <t>1186297092</t>
  </si>
  <si>
    <t>45</t>
  </si>
  <si>
    <t>R75JA21</t>
  </si>
  <si>
    <t>METALICKÝ PATCHCORD DO 10M, 2X RJ45</t>
  </si>
  <si>
    <t>1052903161</t>
  </si>
  <si>
    <t>46</t>
  </si>
  <si>
    <t>R75M825</t>
  </si>
  <si>
    <t>PRŮMYSLOVÝ SWITCH, POE, OPTICKÉ ROZHRANÍ, BINÁRNÍ VSTUP 4 PORT</t>
  </si>
  <si>
    <t>-28335705</t>
  </si>
  <si>
    <t>47</t>
  </si>
  <si>
    <t>R75M82X</t>
  </si>
  <si>
    <t>PRŮMYSLOVÝ SWITCH - MONTÁŽ</t>
  </si>
  <si>
    <t>1484643229</t>
  </si>
  <si>
    <t>48</t>
  </si>
  <si>
    <t>R75O2F1</t>
  </si>
  <si>
    <t>Kabelová kniha - vyhotovení</t>
  </si>
  <si>
    <t>-620094021</t>
  </si>
  <si>
    <t>49</t>
  </si>
  <si>
    <t>R74F331</t>
  </si>
  <si>
    <t>DOHLED SPRÁVCE ZAŘÍZENÍ</t>
  </si>
  <si>
    <t>2010874037</t>
  </si>
  <si>
    <t>HZS</t>
  </si>
  <si>
    <t>Hodinové zúčtovací sazby</t>
  </si>
  <si>
    <t>50</t>
  </si>
  <si>
    <t>R002</t>
  </si>
  <si>
    <t>Součinnost při instalaci ve výtahové šachtě</t>
  </si>
  <si>
    <t>-661893698</t>
  </si>
  <si>
    <t>51</t>
  </si>
  <si>
    <t>R003</t>
  </si>
  <si>
    <t>Kontrola funkčnosti ovládání výtahu</t>
  </si>
  <si>
    <t>24717021</t>
  </si>
  <si>
    <t>52</t>
  </si>
  <si>
    <t>R004</t>
  </si>
  <si>
    <t>Součinnost při instalaci ve dveří</t>
  </si>
  <si>
    <t>-1084575171</t>
  </si>
  <si>
    <t>53</t>
  </si>
  <si>
    <t>R005</t>
  </si>
  <si>
    <t>Kontrola funkčnosti ovládání dveří</t>
  </si>
  <si>
    <t>-1304062035</t>
  </si>
  <si>
    <t>54</t>
  </si>
  <si>
    <t>R006</t>
  </si>
  <si>
    <t>ZPROVOZNĚNÍ A NASTAVENÍ ŠKOLENÍ A ZÁCVIK PERSONÁLU OBSLUHUJÍCÍHO ovládání výtahu a dveří</t>
  </si>
  <si>
    <t>-959063668</t>
  </si>
  <si>
    <t>55</t>
  </si>
  <si>
    <t>R007</t>
  </si>
  <si>
    <t>Práce s podhledy v čekárně, rozložení a montáž</t>
  </si>
  <si>
    <t>729554542</t>
  </si>
  <si>
    <t>Montáže příslušenství</t>
  </si>
  <si>
    <t>56</t>
  </si>
  <si>
    <t>R008</t>
  </si>
  <si>
    <t>Přípravné práce dle dokumentace</t>
  </si>
  <si>
    <t>-985021704</t>
  </si>
  <si>
    <t>PS 01-02-42 - Dohledový videosystém a vzdálené ovládání dveří, žst.Ústí nad Orlicí</t>
  </si>
  <si>
    <t>997029058</t>
  </si>
  <si>
    <t>"PS110242"0,050</t>
  </si>
  <si>
    <t>-1350806261</t>
  </si>
  <si>
    <t>-1764779565</t>
  </si>
  <si>
    <t>-645526689</t>
  </si>
  <si>
    <t>-1508514796</t>
  </si>
  <si>
    <t>-233238399</t>
  </si>
  <si>
    <t>-570060408</t>
  </si>
  <si>
    <t>-1126077603</t>
  </si>
  <si>
    <t>1343722028</t>
  </si>
  <si>
    <t>-181808342</t>
  </si>
  <si>
    <t>1072689835</t>
  </si>
  <si>
    <t>-1608500019</t>
  </si>
  <si>
    <t>-1604273627</t>
  </si>
  <si>
    <t>278027693</t>
  </si>
  <si>
    <t>-2047799543</t>
  </si>
  <si>
    <t>638422180</t>
  </si>
  <si>
    <t>1120376353</t>
  </si>
  <si>
    <t>-1023201200</t>
  </si>
  <si>
    <t>1101353888</t>
  </si>
  <si>
    <t>1212733892</t>
  </si>
  <si>
    <t>555731636</t>
  </si>
  <si>
    <t>1553392706</t>
  </si>
  <si>
    <t>-699909447</t>
  </si>
  <si>
    <t>1287355326</t>
  </si>
  <si>
    <t>1522376054</t>
  </si>
  <si>
    <t>637656820</t>
  </si>
  <si>
    <t>1628491828</t>
  </si>
  <si>
    <t>-1835719958</t>
  </si>
  <si>
    <t>378229180</t>
  </si>
  <si>
    <t>-1784804399</t>
  </si>
  <si>
    <t>75L452</t>
  </si>
  <si>
    <t>KAMEROVÝ SERVER - ZÁZNAMOVÉ ZAŘÍZENÍ, DO 16 KAMER (HW, SW) - DODÁVKA</t>
  </si>
  <si>
    <t>1285576055</t>
  </si>
  <si>
    <t>75L457</t>
  </si>
  <si>
    <t>KAMEROVÝ SERVER - HDD PŘES 2 TB, PRO PROVOZ 24/7 - DODÁVKA</t>
  </si>
  <si>
    <t>-202117344</t>
  </si>
  <si>
    <t>75L45X</t>
  </si>
  <si>
    <t>KAMEROVÝ SERVER - MONTÁŽ</t>
  </si>
  <si>
    <t>431995333</t>
  </si>
  <si>
    <t>1219087019</t>
  </si>
  <si>
    <t>-587163382</t>
  </si>
  <si>
    <t>333102887</t>
  </si>
  <si>
    <t>155990778</t>
  </si>
  <si>
    <t>-958832601</t>
  </si>
  <si>
    <t>-1265682828</t>
  </si>
  <si>
    <t>1293864627</t>
  </si>
  <si>
    <t>1007790181</t>
  </si>
  <si>
    <t>1116942009</t>
  </si>
  <si>
    <t>-292578349</t>
  </si>
  <si>
    <t>-160543777</t>
  </si>
  <si>
    <t>2058400056</t>
  </si>
  <si>
    <t>-1230102330</t>
  </si>
  <si>
    <t>-1994260143</t>
  </si>
  <si>
    <t>-1238666815</t>
  </si>
  <si>
    <t>R75M825.1</t>
  </si>
  <si>
    <t>PRŮMYSLOVÝ SWITCH, POE, OPTICKÉ ROZHRANÍ, BINÁRNÍ VSTUP 8 PORT</t>
  </si>
  <si>
    <t>-1833337266</t>
  </si>
  <si>
    <t>72521376</t>
  </si>
  <si>
    <t>-298605008</t>
  </si>
  <si>
    <t>729942186</t>
  </si>
  <si>
    <t>R001</t>
  </si>
  <si>
    <t>-161846642</t>
  </si>
  <si>
    <t>-448629274</t>
  </si>
  <si>
    <t>1227579564</t>
  </si>
  <si>
    <t>-957654600</t>
  </si>
  <si>
    <t>57</t>
  </si>
  <si>
    <t>-1915352178</t>
  </si>
  <si>
    <t>58</t>
  </si>
  <si>
    <t>-1419480009</t>
  </si>
  <si>
    <t>59</t>
  </si>
  <si>
    <t>-12606368</t>
  </si>
  <si>
    <t>60</t>
  </si>
  <si>
    <t>-1931655527</t>
  </si>
  <si>
    <t>SO 98-98 - Všeobecný objekt</t>
  </si>
  <si>
    <t>OST - Ostatní</t>
  </si>
  <si>
    <t>OST</t>
  </si>
  <si>
    <t>Ostatní</t>
  </si>
  <si>
    <t>R252</t>
  </si>
  <si>
    <t>Dokumentace skutečného provedení stavby, technická část</t>
  </si>
  <si>
    <t>kpl</t>
  </si>
  <si>
    <t>262144</t>
  </si>
  <si>
    <t>-1425303156</t>
  </si>
  <si>
    <t>"0,9% ze ZRN"1</t>
  </si>
  <si>
    <t>R253</t>
  </si>
  <si>
    <t xml:space="preserve">Dokumentace skutečného provedení stavby, dokladová  část</t>
  </si>
  <si>
    <t>-2052706070</t>
  </si>
  <si>
    <t>Dokumentace skutečného provedení stavby, dokladová část</t>
  </si>
  <si>
    <t>"0,2% ze ZRN"1</t>
  </si>
  <si>
    <t>R33</t>
  </si>
  <si>
    <t>Osvědčení o bezpečnosti před uvedením do provozu</t>
  </si>
  <si>
    <t>1807358676</t>
  </si>
  <si>
    <t>R39</t>
  </si>
  <si>
    <t>Ostatní náklady v realizaci-exkurze na stavbě</t>
  </si>
  <si>
    <t>1322119230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</si>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</sst>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3" xfId="0" applyFont="1" applyBorder="1" applyAlignment="1">
      <alignment vertical="center" wrapText="1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6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27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9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vertical="center" wrapText="1"/>
    </xf>
    <xf numFmtId="0" fontId="38" fillId="0" borderId="27" xfId="0" applyFont="1" applyBorder="1" applyAlignment="1">
      <alignment horizontal="left" vertical="center"/>
    </xf>
    <xf numFmtId="0" fontId="38" fillId="0" borderId="27" xfId="0" applyFont="1" applyBorder="1" applyAlignment="1">
      <alignment vertical="center"/>
    </xf>
    <xf numFmtId="49" fontId="38" fillId="0" borderId="27" xfId="0" applyNumberFormat="1" applyFont="1" applyBorder="1" applyAlignment="1">
      <alignment horizontal="left" vertical="center" wrapText="1"/>
    </xf>
    <xf numFmtId="49" fontId="38" fillId="0" borderId="27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27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3" xfId="0" applyFont="1" applyBorder="1" applyAlignment="1">
      <alignment horizontal="left" vertical="center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8" fillId="0" borderId="27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8" fillId="0" borderId="27" xfId="0" applyFont="1" applyFill="1" applyBorder="1" applyAlignment="1">
      <alignment horizontal="left" vertical="center"/>
    </xf>
    <xf numFmtId="0" fontId="38" fillId="0" borderId="27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top"/>
    </xf>
    <xf numFmtId="0" fontId="38" fillId="0" borderId="27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27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27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27" xfId="0" applyFont="1" applyBorder="1" applyAlignment="1">
      <alignment vertical="top"/>
    </xf>
    <xf numFmtId="49" fontId="38" fillId="0" borderId="27" xfId="0" applyNumberFormat="1" applyFont="1" applyBorder="1" applyAlignment="1">
      <alignment horizontal="left" vertical="center"/>
    </xf>
    <xf numFmtId="0" fontId="44" fillId="0" borderId="26" xfId="0" applyFont="1" applyBorder="1" applyAlignment="1" applyProtection="1">
      <alignment horizontal="left" vertical="center"/>
    </xf>
    <xf numFmtId="0" fontId="45" fillId="0" borderId="27" xfId="0" applyFont="1" applyBorder="1" applyAlignment="1" applyProtection="1">
      <alignment vertical="top"/>
    </xf>
    <xf numFmtId="0" fontId="45" fillId="0" borderId="27" xfId="0" applyFont="1" applyBorder="1" applyAlignment="1" applyProtection="1">
      <alignment horizontal="left" vertical="center"/>
    </xf>
    <xf numFmtId="0" fontId="45" fillId="0" borderId="27" xfId="0" applyFont="1" applyBorder="1" applyAlignment="1" applyProtection="1">
      <alignment horizontal="center" vertical="center"/>
    </xf>
    <xf numFmtId="49" fontId="45" fillId="0" borderId="27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6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customWidth="1"/>
    <col min="2" max="2" width="1.667969" customWidth="1"/>
    <col min="3" max="3" width="4.160156" customWidth="1"/>
    <col min="4" max="4" width="2.660156" customWidth="1"/>
    <col min="5" max="5" width="2.660156" customWidth="1"/>
    <col min="6" max="6" width="2.660156" customWidth="1"/>
    <col min="7" max="7" width="2.660156" customWidth="1"/>
    <col min="8" max="8" width="2.660156" customWidth="1"/>
    <col min="9" max="9" width="2.660156" customWidth="1"/>
    <col min="10" max="10" width="2.660156" customWidth="1"/>
    <col min="11" max="11" width="2.660156" customWidth="1"/>
    <col min="12" max="12" width="2.660156" customWidth="1"/>
    <col min="13" max="13" width="2.660156" customWidth="1"/>
    <col min="14" max="14" width="2.660156" customWidth="1"/>
    <col min="15" max="15" width="2.660156" customWidth="1"/>
    <col min="16" max="16" width="2.660156" customWidth="1"/>
    <col min="17" max="17" width="2.660156" customWidth="1"/>
    <col min="18" max="18" width="2.660156" customWidth="1"/>
    <col min="19" max="19" width="2.660156" customWidth="1"/>
    <col min="20" max="20" width="2.660156" customWidth="1"/>
    <col min="21" max="21" width="2.660156" customWidth="1"/>
    <col min="22" max="22" width="2.660156" customWidth="1"/>
    <col min="23" max="23" width="2.660156" customWidth="1"/>
    <col min="24" max="24" width="2.660156" customWidth="1"/>
    <col min="25" max="25" width="2.660156" customWidth="1"/>
    <col min="26" max="26" width="2.660156" customWidth="1"/>
    <col min="27" max="27" width="2.660156" customWidth="1"/>
    <col min="28" max="28" width="2.660156" customWidth="1"/>
    <col min="29" max="29" width="2.660156" customWidth="1"/>
    <col min="30" max="30" width="2.660156" customWidth="1"/>
    <col min="31" max="31" width="2.660156" customWidth="1"/>
    <col min="32" max="32" width="2.660156" customWidth="1"/>
    <col min="33" max="33" width="2.660156" customWidth="1"/>
    <col min="34" max="34" width="3.332031" customWidth="1"/>
    <col min="35" max="35" width="31.66016" customWidth="1"/>
    <col min="36" max="36" width="2.5" customWidth="1"/>
    <col min="37" max="37" width="2.5" customWidth="1"/>
    <col min="38" max="38" width="8.332031" customWidth="1"/>
    <col min="39" max="39" width="3.332031" customWidth="1"/>
    <col min="40" max="40" width="13.33203" customWidth="1"/>
    <col min="41" max="41" width="7.5" customWidth="1"/>
    <col min="42" max="42" width="4.160156" customWidth="1"/>
    <col min="43" max="43" width="15.66016" customWidth="1"/>
    <col min="44" max="44" width="13.66016" customWidth="1"/>
    <col min="45" max="45" width="25.83203" hidden="1" customWidth="1"/>
    <col min="46" max="46" width="25.83203" hidden="1" customWidth="1"/>
    <col min="47" max="47" width="25.83203" hidden="1" customWidth="1"/>
    <col min="48" max="48" width="21.66016" hidden="1" customWidth="1"/>
    <col min="49" max="49" width="21.66016" hidden="1" customWidth="1"/>
    <col min="50" max="50" width="25" hidden="1" customWidth="1"/>
    <col min="51" max="51" width="25" hidden="1" customWidth="1"/>
    <col min="52" max="52" width="21.66016" hidden="1" customWidth="1"/>
    <col min="53" max="53" width="19.16016" hidden="1" customWidth="1"/>
    <col min="54" max="54" width="25" hidden="1" customWidth="1"/>
    <col min="55" max="55" width="21.66016" hidden="1" customWidth="1"/>
    <col min="56" max="56" width="19.16016" hidden="1" customWidth="1"/>
    <col min="57" max="57" width="66.5" customWidth="1"/>
    <col min="71" max="71" width="9.332031" hidden="1"/>
    <col min="72" max="72" width="9.332031" hidden="1"/>
    <col min="73" max="73" width="9.332031" hidden="1"/>
    <col min="74" max="74" width="9.332031" hidden="1"/>
    <col min="75" max="75" width="9.332031" hidden="1"/>
    <col min="76" max="76" width="9.332031" hidden="1"/>
    <col min="77" max="77" width="9.332031" hidden="1"/>
    <col min="78" max="78" width="9.332031" hidden="1"/>
    <col min="79" max="79" width="9.332031" hidden="1"/>
    <col min="80" max="80" width="9.332031" hidden="1"/>
    <col min="81" max="81" width="9.332031" hidden="1"/>
    <col min="82" max="82" width="9.332031" hidden="1"/>
    <col min="83" max="83" width="9.332031" hidden="1"/>
    <col min="84" max="84" width="9.332031" hidden="1"/>
    <col min="85" max="85" width="9.332031" hidden="1"/>
    <col min="86" max="86" width="9.332031" hidden="1"/>
    <col min="87" max="87" width="9.332031" hidden="1"/>
    <col min="88" max="88" width="9.332031" hidden="1"/>
    <col min="89" max="89" width="9.332031" hidden="1"/>
    <col min="90" max="90" width="9.332031" hidden="1"/>
    <col min="91" max="91" width="9.33203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1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2" customFormat="1" ht="14.4" customHeight="1">
      <c r="A29" s="2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2" customFormat="1" ht="14.4" customHeight="1">
      <c r="A30" s="2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2" customFormat="1" ht="14.4" customHeight="1">
      <c r="A31" s="2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2" customFormat="1" ht="14.4" customHeight="1">
      <c r="A32" s="2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2" customFormat="1" ht="14.4" customHeight="1">
      <c r="A33" s="2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2"/>
    </row>
    <row r="34" s="1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1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1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1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1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1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1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3" customFormat="1" ht="12" customHeight="1">
      <c r="A44" s="3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UNO_REV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3"/>
    </row>
    <row r="45" s="4" customFormat="1" ht="36.96" customHeight="1">
      <c r="A45" s="4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Zvýšení bezpečnosti a komfortu cestujících na zastávce Ústí nad Orlicí město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4"/>
    </row>
    <row r="46" s="1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1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6. 8. 2024</v>
      </c>
      <c r="AN47" s="73"/>
      <c r="AO47" s="41"/>
      <c r="AP47" s="41"/>
      <c r="AQ47" s="41"/>
      <c r="AR47" s="45"/>
      <c r="BE47" s="39"/>
    </row>
    <row r="48" s="1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1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1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1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1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1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5" customFormat="1" ht="32.4" customHeight="1">
      <c r="A54" s="5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5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6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75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'PS 01-02-41 - Dohledový v...'!J30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'PS 01-02-41 - Dohledový v...'!P83</f>
        <v>0</v>
      </c>
      <c r="AV55" s="121">
        <f>'PS 01-02-41 - Dohledový v...'!J33</f>
        <v>0</v>
      </c>
      <c r="AW55" s="121">
        <f>'PS 01-02-41 - Dohledový v...'!J34</f>
        <v>0</v>
      </c>
      <c r="AX55" s="121">
        <f>'PS 01-02-41 - Dohledový v...'!J35</f>
        <v>0</v>
      </c>
      <c r="AY55" s="121">
        <f>'PS 01-02-41 - Dohledový v...'!J36</f>
        <v>0</v>
      </c>
      <c r="AZ55" s="121">
        <f>'PS 01-02-41 - Dohledový v...'!F33</f>
        <v>0</v>
      </c>
      <c r="BA55" s="121">
        <f>'PS 01-02-41 - Dohledový v...'!F34</f>
        <v>0</v>
      </c>
      <c r="BB55" s="121">
        <f>'PS 01-02-41 - Dohledový v...'!F35</f>
        <v>0</v>
      </c>
      <c r="BC55" s="121">
        <f>'PS 01-02-41 - Dohledový v...'!F36</f>
        <v>0</v>
      </c>
      <c r="BD55" s="123">
        <f>'PS 01-02-41 - Dohledový v...'!F37</f>
        <v>0</v>
      </c>
      <c r="BE55" s="6"/>
      <c r="BT55" s="124" t="s">
        <v>77</v>
      </c>
      <c r="BV55" s="124" t="s">
        <v>71</v>
      </c>
      <c r="BW55" s="124" t="s">
        <v>78</v>
      </c>
      <c r="BX55" s="124" t="s">
        <v>5</v>
      </c>
      <c r="CL55" s="124" t="s">
        <v>19</v>
      </c>
      <c r="CM55" s="124" t="s">
        <v>79</v>
      </c>
    </row>
    <row r="56" s="6" customFormat="1" ht="24.75" customHeight="1">
      <c r="A56" s="112" t="s">
        <v>73</v>
      </c>
      <c r="B56" s="113"/>
      <c r="C56" s="114"/>
      <c r="D56" s="115" t="s">
        <v>80</v>
      </c>
      <c r="E56" s="115"/>
      <c r="F56" s="115"/>
      <c r="G56" s="115"/>
      <c r="H56" s="115"/>
      <c r="I56" s="116"/>
      <c r="J56" s="115" t="s">
        <v>81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'PS 01-02-42 - Dohledový 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76</v>
      </c>
      <c r="AR56" s="119"/>
      <c r="AS56" s="120">
        <v>0</v>
      </c>
      <c r="AT56" s="121">
        <f>ROUND(SUM(AV56:AW56),2)</f>
        <v>0</v>
      </c>
      <c r="AU56" s="122">
        <f>'PS 01-02-42 - Dohledový v...'!P83</f>
        <v>0</v>
      </c>
      <c r="AV56" s="121">
        <f>'PS 01-02-42 - Dohledový v...'!J33</f>
        <v>0</v>
      </c>
      <c r="AW56" s="121">
        <f>'PS 01-02-42 - Dohledový v...'!J34</f>
        <v>0</v>
      </c>
      <c r="AX56" s="121">
        <f>'PS 01-02-42 - Dohledový v...'!J35</f>
        <v>0</v>
      </c>
      <c r="AY56" s="121">
        <f>'PS 01-02-42 - Dohledový v...'!J36</f>
        <v>0</v>
      </c>
      <c r="AZ56" s="121">
        <f>'PS 01-02-42 - Dohledový v...'!F33</f>
        <v>0</v>
      </c>
      <c r="BA56" s="121">
        <f>'PS 01-02-42 - Dohledový v...'!F34</f>
        <v>0</v>
      </c>
      <c r="BB56" s="121">
        <f>'PS 01-02-42 - Dohledový v...'!F35</f>
        <v>0</v>
      </c>
      <c r="BC56" s="121">
        <f>'PS 01-02-42 - Dohledový v...'!F36</f>
        <v>0</v>
      </c>
      <c r="BD56" s="123">
        <f>'PS 01-02-42 - Dohledový v...'!F37</f>
        <v>0</v>
      </c>
      <c r="BE56" s="6"/>
      <c r="BT56" s="124" t="s">
        <v>77</v>
      </c>
      <c r="BV56" s="124" t="s">
        <v>71</v>
      </c>
      <c r="BW56" s="124" t="s">
        <v>82</v>
      </c>
      <c r="BX56" s="124" t="s">
        <v>5</v>
      </c>
      <c r="CL56" s="124" t="s">
        <v>19</v>
      </c>
      <c r="CM56" s="124" t="s">
        <v>79</v>
      </c>
    </row>
    <row r="57" s="6" customFormat="1" ht="24.75" customHeight="1">
      <c r="A57" s="112" t="s">
        <v>73</v>
      </c>
      <c r="B57" s="113"/>
      <c r="C57" s="114"/>
      <c r="D57" s="115" t="s">
        <v>83</v>
      </c>
      <c r="E57" s="115"/>
      <c r="F57" s="115"/>
      <c r="G57" s="115"/>
      <c r="H57" s="115"/>
      <c r="I57" s="116"/>
      <c r="J57" s="115" t="s">
        <v>84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98-98 - Všeobecný objekt'!J30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5">
        <v>0</v>
      </c>
      <c r="AT57" s="126">
        <f>ROUND(SUM(AV57:AW57),2)</f>
        <v>0</v>
      </c>
      <c r="AU57" s="127">
        <f>'SO 98-98 - Všeobecný objekt'!P80</f>
        <v>0</v>
      </c>
      <c r="AV57" s="126">
        <f>'SO 98-98 - Všeobecný objekt'!J33</f>
        <v>0</v>
      </c>
      <c r="AW57" s="126">
        <f>'SO 98-98 - Všeobecný objekt'!J34</f>
        <v>0</v>
      </c>
      <c r="AX57" s="126">
        <f>'SO 98-98 - Všeobecný objekt'!J35</f>
        <v>0</v>
      </c>
      <c r="AY57" s="126">
        <f>'SO 98-98 - Všeobecný objekt'!J36</f>
        <v>0</v>
      </c>
      <c r="AZ57" s="126">
        <f>'SO 98-98 - Všeobecný objekt'!F33</f>
        <v>0</v>
      </c>
      <c r="BA57" s="126">
        <f>'SO 98-98 - Všeobecný objekt'!F34</f>
        <v>0</v>
      </c>
      <c r="BB57" s="126">
        <f>'SO 98-98 - Všeobecný objekt'!F35</f>
        <v>0</v>
      </c>
      <c r="BC57" s="126">
        <f>'SO 98-98 - Všeobecný objekt'!F36</f>
        <v>0</v>
      </c>
      <c r="BD57" s="128">
        <f>'SO 98-98 - Všeobecný objekt'!F37</f>
        <v>0</v>
      </c>
      <c r="BE57" s="6"/>
      <c r="BT57" s="124" t="s">
        <v>77</v>
      </c>
      <c r="BV57" s="124" t="s">
        <v>71</v>
      </c>
      <c r="BW57" s="124" t="s">
        <v>86</v>
      </c>
      <c r="BX57" s="124" t="s">
        <v>5</v>
      </c>
      <c r="CL57" s="124" t="s">
        <v>19</v>
      </c>
      <c r="CM57" s="124" t="s">
        <v>79</v>
      </c>
    </row>
    <row r="58" s="1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1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-02-41 - Dohledový v...'!C2" display="/"/>
    <hyperlink ref="A56" location="'PS 01-02-42 - Dohledový v...'!C2" display="/"/>
    <hyperlink ref="A57" location="'SO 98-98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customWidth="1"/>
    <col min="2" max="2" width="1.171875" customWidth="1"/>
    <col min="3" max="3" width="4.160156" customWidth="1"/>
    <col min="4" max="4" width="4.332031" customWidth="1"/>
    <col min="5" max="5" width="17.16016" customWidth="1"/>
    <col min="6" max="6" width="100.832" customWidth="1"/>
    <col min="7" max="7" width="7.5" customWidth="1"/>
    <col min="8" max="8" width="14" customWidth="1"/>
    <col min="9" max="9" width="15.83203" customWidth="1"/>
    <col min="10" max="10" width="22.33203" customWidth="1"/>
    <col min="11" max="11" width="22.33203" customWidth="1"/>
    <col min="12" max="12" width="9.332031" customWidth="1"/>
    <col min="13" max="13" width="10.83203" hidden="1" customWidth="1"/>
    <col min="14" max="14" width="9.332031" hidden="1"/>
    <col min="15" max="15" width="14.16016" hidden="1" customWidth="1"/>
    <col min="16" max="16" width="14.16016" hidden="1" customWidth="1"/>
    <col min="17" max="17" width="14.16016" hidden="1" customWidth="1"/>
    <col min="18" max="18" width="14.16016" hidden="1" customWidth="1"/>
    <col min="19" max="19" width="14.16016" hidden="1" customWidth="1"/>
    <col min="20" max="20" width="14.16016" hidden="1" customWidth="1"/>
    <col min="21" max="21" width="16.33203" hidden="1" customWidth="1"/>
    <col min="22" max="22" width="12.33203" customWidth="1"/>
    <col min="23" max="23" width="16.33203" customWidth="1"/>
    <col min="24" max="24" width="12.33203" customWidth="1"/>
    <col min="25" max="25" width="15" customWidth="1"/>
    <col min="26" max="26" width="11" customWidth="1"/>
    <col min="27" max="27" width="15" customWidth="1"/>
    <col min="28" max="28" width="16.33203" customWidth="1"/>
    <col min="29" max="29" width="11" customWidth="1"/>
    <col min="30" max="30" width="15" customWidth="1"/>
    <col min="31" max="31" width="16.33203" customWidth="1"/>
    <col min="44" max="44" width="9.332031" hidden="1"/>
    <col min="45" max="45" width="9.332031" hidden="1"/>
    <col min="46" max="46" width="9.332031" hidden="1"/>
    <col min="47" max="47" width="9.332031" hidden="1"/>
    <col min="48" max="48" width="9.332031" hidden="1"/>
    <col min="49" max="49" width="9.332031" hidden="1"/>
    <col min="50" max="50" width="9.332031" hidden="1"/>
    <col min="51" max="51" width="9.332031" hidden="1"/>
    <col min="52" max="52" width="9.332031" hidden="1"/>
    <col min="53" max="53" width="9.332031" hidden="1"/>
    <col min="54" max="54" width="9.332031" hidden="1"/>
    <col min="55" max="55" width="9.332031" hidden="1"/>
    <col min="56" max="56" width="9.332031" hidden="1"/>
    <col min="57" max="57" width="9.332031" hidden="1"/>
    <col min="58" max="58" width="9.332031" hidden="1"/>
    <col min="59" max="59" width="9.332031" hidden="1"/>
    <col min="60" max="60" width="9.332031" hidden="1"/>
    <col min="61" max="61" width="9.332031" hidden="1"/>
    <col min="62" max="62" width="9.332031" hidden="1"/>
    <col min="63" max="63" width="9.332031" hidden="1"/>
    <col min="64" max="64" width="9.332031" hidden="1"/>
    <col min="65" max="65" width="9.332031" hidden="1"/>
  </cols>
  <sheetData>
    <row r="2" ht="36.96" customHeight="1">
      <c r="AT2" s="18" t="s">
        <v>78</v>
      </c>
    </row>
    <row r="3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ht="24.96" customHeight="1">
      <c r="B4" s="21"/>
      <c r="D4" s="131" t="s">
        <v>87</v>
      </c>
      <c r="L4" s="21"/>
      <c r="M4" s="132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3" t="s">
        <v>16</v>
      </c>
      <c r="L6" s="21"/>
    </row>
    <row r="7" ht="16.5" customHeight="1">
      <c r="B7" s="21"/>
      <c r="E7" s="134" t="str">
        <f>'Rekapitulace stavby'!K6</f>
        <v>Zvýšení bezpečnosti a komfortu cestujících na zastávce Ústí nad Orlicí město</v>
      </c>
      <c r="F7" s="133"/>
      <c r="G7" s="133"/>
      <c r="H7" s="133"/>
      <c r="L7" s="21"/>
    </row>
    <row r="8" s="1" customFormat="1" ht="12" customHeight="1">
      <c r="A8" s="39"/>
      <c r="B8" s="45"/>
      <c r="C8" s="39"/>
      <c r="D8" s="133" t="s">
        <v>88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1" customFormat="1" ht="16.5" customHeight="1">
      <c r="A9" s="39"/>
      <c r="B9" s="45"/>
      <c r="C9" s="39"/>
      <c r="D9" s="39"/>
      <c r="E9" s="136" t="s">
        <v>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1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1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1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1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1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1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1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1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1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1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1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1" customFormat="1" ht="18" customHeight="1">
      <c r="A21" s="39"/>
      <c r="B21" s="45"/>
      <c r="C21" s="39"/>
      <c r="D21" s="39"/>
      <c r="E21" s="137" t="s">
        <v>22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1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1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1" customFormat="1" ht="18" customHeight="1">
      <c r="A24" s="39"/>
      <c r="B24" s="45"/>
      <c r="C24" s="39"/>
      <c r="D24" s="39"/>
      <c r="E24" s="137" t="s">
        <v>22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1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1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7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1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1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1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1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1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1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ROUND((SUM(BE83:BE257)),  2)</f>
        <v>0</v>
      </c>
      <c r="G33" s="39"/>
      <c r="H33" s="39"/>
      <c r="I33" s="149">
        <v>0.20999999999999999</v>
      </c>
      <c r="J33" s="148">
        <f>ROUND(((SUM(BE83:BE257))*I33),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1" customFormat="1" ht="14.4" customHeight="1">
      <c r="A34" s="39"/>
      <c r="B34" s="45"/>
      <c r="C34" s="39"/>
      <c r="D34" s="39"/>
      <c r="E34" s="133" t="s">
        <v>41</v>
      </c>
      <c r="F34" s="148">
        <f>ROUND((SUM(BF83:BF257)),  2)</f>
        <v>0</v>
      </c>
      <c r="G34" s="39"/>
      <c r="H34" s="39"/>
      <c r="I34" s="149">
        <v>0.14999999999999999</v>
      </c>
      <c r="J34" s="148">
        <f>ROUND(((SUM(BF83:BF257))*I34),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1" customFormat="1" ht="14.4" customHeight="1">
      <c r="A35" s="39"/>
      <c r="B35" s="45"/>
      <c r="C35" s="39"/>
      <c r="D35" s="39"/>
      <c r="E35" s="133" t="s">
        <v>42</v>
      </c>
      <c r="F35" s="148">
        <f>ROUND((SUM(BG83:BG257)),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1" customFormat="1" ht="14.4" customHeight="1">
      <c r="A36" s="39"/>
      <c r="B36" s="45"/>
      <c r="C36" s="39"/>
      <c r="D36" s="39"/>
      <c r="E36" s="133" t="s">
        <v>43</v>
      </c>
      <c r="F36" s="148">
        <f>ROUND((SUM(BH83:BH257)),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1" customFormat="1" ht="14.4" customHeight="1">
      <c r="A37" s="39"/>
      <c r="B37" s="45"/>
      <c r="C37" s="39"/>
      <c r="D37" s="39"/>
      <c r="E37" s="133" t="s">
        <v>44</v>
      </c>
      <c r="F37" s="148">
        <f>ROUND((SUM(BI83:BI257)),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1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1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1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1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1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1" customFormat="1" ht="16.5" customHeight="1">
      <c r="A48" s="39"/>
      <c r="B48" s="40"/>
      <c r="C48" s="41"/>
      <c r="D48" s="41"/>
      <c r="E48" s="161" t="str">
        <f>E7</f>
        <v>Zvýšení bezpečnosti a komfortu cestujících na zastávce Ústí nad Orlicí město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1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1" customFormat="1" ht="16.5" customHeight="1">
      <c r="A50" s="39"/>
      <c r="B50" s="40"/>
      <c r="C50" s="41"/>
      <c r="D50" s="41"/>
      <c r="E50" s="70" t="str">
        <f>E9</f>
        <v>PS 01-02-41 - Dohledový videosystém a vzdálené ovládání dveří, zast.Ústí nad Orlicí-město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1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1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1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1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1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1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1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8" customFormat="1" ht="24.96" customHeight="1">
      <c r="A60" s="8"/>
      <c r="B60" s="166"/>
      <c r="C60" s="167"/>
      <c r="D60" s="168" t="s">
        <v>94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="8" customFormat="1" ht="24.96" customHeight="1">
      <c r="A61" s="8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</row>
    <row r="62" s="9" customFormat="1" ht="19.92" customHeight="1">
      <c r="A62" s="9"/>
      <c r="B62" s="172"/>
      <c r="C62" s="173"/>
      <c r="D62" s="174" t="s">
        <v>96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19.92" customHeight="1">
      <c r="A63" s="9"/>
      <c r="B63" s="172"/>
      <c r="C63" s="173"/>
      <c r="D63" s="174" t="s">
        <v>97</v>
      </c>
      <c r="E63" s="175"/>
      <c r="F63" s="175"/>
      <c r="G63" s="175"/>
      <c r="H63" s="175"/>
      <c r="I63" s="175"/>
      <c r="J63" s="176">
        <f>J236</f>
        <v>0</v>
      </c>
      <c r="K63" s="173"/>
      <c r="L63" s="17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1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1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1" customFormat="1" ht="24.96" customHeight="1">
      <c r="A70" s="39"/>
      <c r="B70" s="40"/>
      <c r="C70" s="24" t="s">
        <v>98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1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1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1" customFormat="1" ht="16.5" customHeight="1">
      <c r="A73" s="39"/>
      <c r="B73" s="40"/>
      <c r="C73" s="41"/>
      <c r="D73" s="41"/>
      <c r="E73" s="161" t="str">
        <f>E7</f>
        <v>Zvýšení bezpečnosti a komfortu cestujících na zastávce Ústí nad Orlicí město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A74" s="39"/>
      <c r="B74" s="40"/>
      <c r="C74" s="33" t="s">
        <v>88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6.5" customHeight="1">
      <c r="A75" s="39"/>
      <c r="B75" s="40"/>
      <c r="C75" s="41"/>
      <c r="D75" s="41"/>
      <c r="E75" s="70" t="str">
        <f>E9</f>
        <v>PS 01-02-41 - Dohledový videosystém a vzdálené ovládání dveří, zast.Ústí nad Orlicí-město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6. 8. 2024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8"/>
      <c r="B82" s="179"/>
      <c r="C82" s="180" t="s">
        <v>99</v>
      </c>
      <c r="D82" s="181" t="s">
        <v>54</v>
      </c>
      <c r="E82" s="181" t="s">
        <v>50</v>
      </c>
      <c r="F82" s="181" t="s">
        <v>51</v>
      </c>
      <c r="G82" s="181" t="s">
        <v>100</v>
      </c>
      <c r="H82" s="181" t="s">
        <v>101</v>
      </c>
      <c r="I82" s="181" t="s">
        <v>102</v>
      </c>
      <c r="J82" s="181" t="s">
        <v>92</v>
      </c>
      <c r="K82" s="182" t="s">
        <v>103</v>
      </c>
      <c r="L82" s="183"/>
      <c r="M82" s="93" t="s">
        <v>19</v>
      </c>
      <c r="N82" s="94" t="s">
        <v>39</v>
      </c>
      <c r="O82" s="94" t="s">
        <v>104</v>
      </c>
      <c r="P82" s="94" t="s">
        <v>105</v>
      </c>
      <c r="Q82" s="94" t="s">
        <v>106</v>
      </c>
      <c r="R82" s="94" t="s">
        <v>107</v>
      </c>
      <c r="S82" s="94" t="s">
        <v>108</v>
      </c>
      <c r="T82" s="95" t="s">
        <v>109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1" customFormat="1" ht="22.8" customHeight="1">
      <c r="A83" s="39"/>
      <c r="B83" s="40"/>
      <c r="C83" s="100" t="s">
        <v>110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P84+P90</f>
        <v>0</v>
      </c>
      <c r="Q83" s="97"/>
      <c r="R83" s="186">
        <f>R84+R90</f>
        <v>0</v>
      </c>
      <c r="S83" s="97"/>
      <c r="T83" s="187">
        <f>T84+T90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93</v>
      </c>
      <c r="BK83" s="188">
        <f>BK84+BK90</f>
        <v>0</v>
      </c>
    </row>
    <row r="84" s="11" customFormat="1" ht="25.92" customHeight="1">
      <c r="A84" s="11"/>
      <c r="B84" s="189"/>
      <c r="C84" s="190"/>
      <c r="D84" s="191" t="s">
        <v>68</v>
      </c>
      <c r="E84" s="192" t="s">
        <v>111</v>
      </c>
      <c r="F84" s="192" t="s">
        <v>112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SUM(P85:P89)</f>
        <v>0</v>
      </c>
      <c r="Q84" s="197"/>
      <c r="R84" s="198">
        <f>SUM(R85:R89)</f>
        <v>0</v>
      </c>
      <c r="S84" s="197"/>
      <c r="T84" s="199">
        <f>SUM(T85:T89)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0" t="s">
        <v>77</v>
      </c>
      <c r="AT84" s="201" t="s">
        <v>68</v>
      </c>
      <c r="AU84" s="201" t="s">
        <v>69</v>
      </c>
      <c r="AY84" s="200" t="s">
        <v>113</v>
      </c>
      <c r="BK84" s="202">
        <f>SUM(BK85:BK89)</f>
        <v>0</v>
      </c>
    </row>
    <row r="85" s="1" customFormat="1" ht="24.15" customHeight="1">
      <c r="A85" s="39"/>
      <c r="B85" s="40"/>
      <c r="C85" s="203" t="s">
        <v>77</v>
      </c>
      <c r="D85" s="203" t="s">
        <v>114</v>
      </c>
      <c r="E85" s="204" t="s">
        <v>115</v>
      </c>
      <c r="F85" s="205" t="s">
        <v>116</v>
      </c>
      <c r="G85" s="206" t="s">
        <v>117</v>
      </c>
      <c r="H85" s="207">
        <v>0.050000000000000003</v>
      </c>
      <c r="I85" s="208">
        <v>0</v>
      </c>
      <c r="J85" s="209">
        <f>ROUND(I85*H85,2)</f>
        <v>0</v>
      </c>
      <c r="K85" s="205" t="s">
        <v>118</v>
      </c>
      <c r="L85" s="45"/>
      <c r="M85" s="210" t="s">
        <v>19</v>
      </c>
      <c r="N85" s="211" t="s">
        <v>40</v>
      </c>
      <c r="O85" s="85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4" t="s">
        <v>119</v>
      </c>
      <c r="AT85" s="214" t="s">
        <v>114</v>
      </c>
      <c r="AU85" s="214" t="s">
        <v>77</v>
      </c>
      <c r="AY85" s="18" t="s">
        <v>113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8" t="s">
        <v>77</v>
      </c>
      <c r="BK85" s="215">
        <f>ROUND(I85*H85,2)</f>
        <v>0</v>
      </c>
      <c r="BL85" s="18" t="s">
        <v>119</v>
      </c>
      <c r="BM85" s="214" t="s">
        <v>120</v>
      </c>
    </row>
    <row r="86" s="1" customFormat="1">
      <c r="A86" s="39"/>
      <c r="B86" s="40"/>
      <c r="C86" s="41"/>
      <c r="D86" s="216" t="s">
        <v>121</v>
      </c>
      <c r="E86" s="41"/>
      <c r="F86" s="217" t="s">
        <v>116</v>
      </c>
      <c r="G86" s="41"/>
      <c r="H86" s="41"/>
      <c r="I86" s="218"/>
      <c r="J86" s="41"/>
      <c r="K86" s="41"/>
      <c r="L86" s="45"/>
      <c r="M86" s="219"/>
      <c r="N86" s="22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121</v>
      </c>
      <c r="AU86" s="18" t="s">
        <v>77</v>
      </c>
    </row>
    <row r="87" s="12" customFormat="1">
      <c r="A87" s="12"/>
      <c r="B87" s="221"/>
      <c r="C87" s="222"/>
      <c r="D87" s="216" t="s">
        <v>122</v>
      </c>
      <c r="E87" s="223" t="s">
        <v>19</v>
      </c>
      <c r="F87" s="224" t="s">
        <v>123</v>
      </c>
      <c r="G87" s="222"/>
      <c r="H87" s="225">
        <v>0.050000000000000003</v>
      </c>
      <c r="I87" s="226"/>
      <c r="J87" s="222"/>
      <c r="K87" s="222"/>
      <c r="L87" s="227"/>
      <c r="M87" s="228"/>
      <c r="N87" s="229"/>
      <c r="O87" s="229"/>
      <c r="P87" s="229"/>
      <c r="Q87" s="229"/>
      <c r="R87" s="229"/>
      <c r="S87" s="229"/>
      <c r="T87" s="230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31" t="s">
        <v>122</v>
      </c>
      <c r="AU87" s="231" t="s">
        <v>77</v>
      </c>
      <c r="AV87" s="12" t="s">
        <v>79</v>
      </c>
      <c r="AW87" s="12" t="s">
        <v>31</v>
      </c>
      <c r="AX87" s="12" t="s">
        <v>69</v>
      </c>
      <c r="AY87" s="231" t="s">
        <v>113</v>
      </c>
    </row>
    <row r="88" s="13" customFormat="1">
      <c r="A88" s="13"/>
      <c r="B88" s="232"/>
      <c r="C88" s="233"/>
      <c r="D88" s="216" t="s">
        <v>122</v>
      </c>
      <c r="E88" s="234" t="s">
        <v>19</v>
      </c>
      <c r="F88" s="235" t="s">
        <v>124</v>
      </c>
      <c r="G88" s="233"/>
      <c r="H88" s="236">
        <v>0.050000000000000003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122</v>
      </c>
      <c r="AU88" s="242" t="s">
        <v>77</v>
      </c>
      <c r="AV88" s="13" t="s">
        <v>125</v>
      </c>
      <c r="AW88" s="13" t="s">
        <v>31</v>
      </c>
      <c r="AX88" s="13" t="s">
        <v>69</v>
      </c>
      <c r="AY88" s="242" t="s">
        <v>113</v>
      </c>
    </row>
    <row r="89" s="14" customFormat="1">
      <c r="A89" s="14"/>
      <c r="B89" s="243"/>
      <c r="C89" s="244"/>
      <c r="D89" s="216" t="s">
        <v>122</v>
      </c>
      <c r="E89" s="245" t="s">
        <v>19</v>
      </c>
      <c r="F89" s="246" t="s">
        <v>126</v>
      </c>
      <c r="G89" s="244"/>
      <c r="H89" s="247">
        <v>0.050000000000000003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122</v>
      </c>
      <c r="AU89" s="253" t="s">
        <v>77</v>
      </c>
      <c r="AV89" s="14" t="s">
        <v>119</v>
      </c>
      <c r="AW89" s="14" t="s">
        <v>31</v>
      </c>
      <c r="AX89" s="14" t="s">
        <v>77</v>
      </c>
      <c r="AY89" s="253" t="s">
        <v>113</v>
      </c>
    </row>
    <row r="90" s="11" customFormat="1" ht="25.92" customHeight="1">
      <c r="A90" s="11"/>
      <c r="B90" s="189"/>
      <c r="C90" s="190"/>
      <c r="D90" s="191" t="s">
        <v>68</v>
      </c>
      <c r="E90" s="192" t="s">
        <v>127</v>
      </c>
      <c r="F90" s="192" t="s">
        <v>128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P91+P236</f>
        <v>0</v>
      </c>
      <c r="Q90" s="197"/>
      <c r="R90" s="198">
        <f>R91+R236</f>
        <v>0</v>
      </c>
      <c r="S90" s="197"/>
      <c r="T90" s="199">
        <f>T91+T236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0" t="s">
        <v>125</v>
      </c>
      <c r="AT90" s="201" t="s">
        <v>68</v>
      </c>
      <c r="AU90" s="201" t="s">
        <v>69</v>
      </c>
      <c r="AY90" s="200" t="s">
        <v>113</v>
      </c>
      <c r="BK90" s="202">
        <f>BK91+BK236</f>
        <v>0</v>
      </c>
    </row>
    <row r="91" s="11" customFormat="1" ht="22.8" customHeight="1">
      <c r="A91" s="11"/>
      <c r="B91" s="189"/>
      <c r="C91" s="190"/>
      <c r="D91" s="191" t="s">
        <v>68</v>
      </c>
      <c r="E91" s="254" t="s">
        <v>129</v>
      </c>
      <c r="F91" s="254" t="s">
        <v>130</v>
      </c>
      <c r="G91" s="190"/>
      <c r="H91" s="190"/>
      <c r="I91" s="193"/>
      <c r="J91" s="255">
        <f>BK91</f>
        <v>0</v>
      </c>
      <c r="K91" s="190"/>
      <c r="L91" s="195"/>
      <c r="M91" s="196"/>
      <c r="N91" s="197"/>
      <c r="O91" s="197"/>
      <c r="P91" s="198">
        <f>SUM(P92:P235)</f>
        <v>0</v>
      </c>
      <c r="Q91" s="197"/>
      <c r="R91" s="198">
        <f>SUM(R92:R235)</f>
        <v>0</v>
      </c>
      <c r="S91" s="197"/>
      <c r="T91" s="199">
        <f>SUM(T92:T235)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0" t="s">
        <v>125</v>
      </c>
      <c r="AT91" s="201" t="s">
        <v>68</v>
      </c>
      <c r="AU91" s="201" t="s">
        <v>77</v>
      </c>
      <c r="AY91" s="200" t="s">
        <v>113</v>
      </c>
      <c r="BK91" s="202">
        <f>SUM(BK92:BK235)</f>
        <v>0</v>
      </c>
    </row>
    <row r="92" s="1" customFormat="1" ht="16.5" customHeight="1">
      <c r="A92" s="39"/>
      <c r="B92" s="40"/>
      <c r="C92" s="203" t="s">
        <v>79</v>
      </c>
      <c r="D92" s="203" t="s">
        <v>114</v>
      </c>
      <c r="E92" s="204" t="s">
        <v>131</v>
      </c>
      <c r="F92" s="205" t="s">
        <v>132</v>
      </c>
      <c r="G92" s="206" t="s">
        <v>129</v>
      </c>
      <c r="H92" s="207">
        <v>150</v>
      </c>
      <c r="I92" s="208">
        <v>0</v>
      </c>
      <c r="J92" s="209">
        <f>ROUND(I92*H92,2)</f>
        <v>0</v>
      </c>
      <c r="K92" s="205" t="s">
        <v>118</v>
      </c>
      <c r="L92" s="45"/>
      <c r="M92" s="210" t="s">
        <v>19</v>
      </c>
      <c r="N92" s="211" t="s">
        <v>40</v>
      </c>
      <c r="O92" s="85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4" t="s">
        <v>119</v>
      </c>
      <c r="AT92" s="214" t="s">
        <v>114</v>
      </c>
      <c r="AU92" s="214" t="s">
        <v>79</v>
      </c>
      <c r="AY92" s="18" t="s">
        <v>113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8" t="s">
        <v>77</v>
      </c>
      <c r="BK92" s="215">
        <f>ROUND(I92*H92,2)</f>
        <v>0</v>
      </c>
      <c r="BL92" s="18" t="s">
        <v>119</v>
      </c>
      <c r="BM92" s="214" t="s">
        <v>133</v>
      </c>
    </row>
    <row r="93" s="1" customFormat="1">
      <c r="A93" s="39"/>
      <c r="B93" s="40"/>
      <c r="C93" s="41"/>
      <c r="D93" s="216" t="s">
        <v>121</v>
      </c>
      <c r="E93" s="41"/>
      <c r="F93" s="217" t="s">
        <v>132</v>
      </c>
      <c r="G93" s="41"/>
      <c r="H93" s="41"/>
      <c r="I93" s="218"/>
      <c r="J93" s="41"/>
      <c r="K93" s="41"/>
      <c r="L93" s="45"/>
      <c r="M93" s="219"/>
      <c r="N93" s="22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121</v>
      </c>
      <c r="AU93" s="18" t="s">
        <v>79</v>
      </c>
    </row>
    <row r="94" s="12" customFormat="1">
      <c r="A94" s="12"/>
      <c r="B94" s="221"/>
      <c r="C94" s="222"/>
      <c r="D94" s="216" t="s">
        <v>122</v>
      </c>
      <c r="E94" s="223" t="s">
        <v>19</v>
      </c>
      <c r="F94" s="224" t="s">
        <v>134</v>
      </c>
      <c r="G94" s="222"/>
      <c r="H94" s="225">
        <v>150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1" t="s">
        <v>122</v>
      </c>
      <c r="AU94" s="231" t="s">
        <v>79</v>
      </c>
      <c r="AV94" s="12" t="s">
        <v>79</v>
      </c>
      <c r="AW94" s="12" t="s">
        <v>31</v>
      </c>
      <c r="AX94" s="12" t="s">
        <v>77</v>
      </c>
      <c r="AY94" s="231" t="s">
        <v>113</v>
      </c>
    </row>
    <row r="95" s="1" customFormat="1" ht="16.5" customHeight="1">
      <c r="A95" s="39"/>
      <c r="B95" s="40"/>
      <c r="C95" s="203" t="s">
        <v>125</v>
      </c>
      <c r="D95" s="203" t="s">
        <v>114</v>
      </c>
      <c r="E95" s="204" t="s">
        <v>135</v>
      </c>
      <c r="F95" s="205" t="s">
        <v>136</v>
      </c>
      <c r="G95" s="206" t="s">
        <v>129</v>
      </c>
      <c r="H95" s="207">
        <v>150</v>
      </c>
      <c r="I95" s="208">
        <v>0</v>
      </c>
      <c r="J95" s="209">
        <f>ROUND(I95*H95,2)</f>
        <v>0</v>
      </c>
      <c r="K95" s="205" t="s">
        <v>118</v>
      </c>
      <c r="L95" s="45"/>
      <c r="M95" s="210" t="s">
        <v>19</v>
      </c>
      <c r="N95" s="211" t="s">
        <v>40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119</v>
      </c>
      <c r="AT95" s="214" t="s">
        <v>114</v>
      </c>
      <c r="AU95" s="214" t="s">
        <v>79</v>
      </c>
      <c r="AY95" s="18" t="s">
        <v>113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77</v>
      </c>
      <c r="BK95" s="215">
        <f>ROUND(I95*H95,2)</f>
        <v>0</v>
      </c>
      <c r="BL95" s="18" t="s">
        <v>119</v>
      </c>
      <c r="BM95" s="214" t="s">
        <v>137</v>
      </c>
    </row>
    <row r="96" s="1" customFormat="1">
      <c r="A96" s="39"/>
      <c r="B96" s="40"/>
      <c r="C96" s="41"/>
      <c r="D96" s="216" t="s">
        <v>121</v>
      </c>
      <c r="E96" s="41"/>
      <c r="F96" s="217" t="s">
        <v>136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79</v>
      </c>
    </row>
    <row r="97" s="12" customFormat="1">
      <c r="A97" s="12"/>
      <c r="B97" s="221"/>
      <c r="C97" s="222"/>
      <c r="D97" s="216" t="s">
        <v>122</v>
      </c>
      <c r="E97" s="223" t="s">
        <v>19</v>
      </c>
      <c r="F97" s="224" t="s">
        <v>134</v>
      </c>
      <c r="G97" s="222"/>
      <c r="H97" s="225">
        <v>150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1" t="s">
        <v>122</v>
      </c>
      <c r="AU97" s="231" t="s">
        <v>79</v>
      </c>
      <c r="AV97" s="12" t="s">
        <v>79</v>
      </c>
      <c r="AW97" s="12" t="s">
        <v>31</v>
      </c>
      <c r="AX97" s="12" t="s">
        <v>77</v>
      </c>
      <c r="AY97" s="231" t="s">
        <v>113</v>
      </c>
    </row>
    <row r="98" s="1" customFormat="1" ht="16.5" customHeight="1">
      <c r="A98" s="39"/>
      <c r="B98" s="40"/>
      <c r="C98" s="203" t="s">
        <v>119</v>
      </c>
      <c r="D98" s="203" t="s">
        <v>114</v>
      </c>
      <c r="E98" s="204" t="s">
        <v>138</v>
      </c>
      <c r="F98" s="205" t="s">
        <v>139</v>
      </c>
      <c r="G98" s="206" t="s">
        <v>140</v>
      </c>
      <c r="H98" s="207">
        <v>8</v>
      </c>
      <c r="I98" s="208">
        <v>0</v>
      </c>
      <c r="J98" s="209">
        <f>ROUND(I98*H98,2)</f>
        <v>0</v>
      </c>
      <c r="K98" s="205" t="s">
        <v>141</v>
      </c>
      <c r="L98" s="45"/>
      <c r="M98" s="210" t="s">
        <v>19</v>
      </c>
      <c r="N98" s="211" t="s">
        <v>40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119</v>
      </c>
      <c r="AT98" s="214" t="s">
        <v>114</v>
      </c>
      <c r="AU98" s="214" t="s">
        <v>79</v>
      </c>
      <c r="AY98" s="18" t="s">
        <v>113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77</v>
      </c>
      <c r="BK98" s="215">
        <f>ROUND(I98*H98,2)</f>
        <v>0</v>
      </c>
      <c r="BL98" s="18" t="s">
        <v>119</v>
      </c>
      <c r="BM98" s="214" t="s">
        <v>142</v>
      </c>
    </row>
    <row r="99" s="1" customFormat="1">
      <c r="A99" s="39"/>
      <c r="B99" s="40"/>
      <c r="C99" s="41"/>
      <c r="D99" s="216" t="s">
        <v>121</v>
      </c>
      <c r="E99" s="41"/>
      <c r="F99" s="217" t="s">
        <v>139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121</v>
      </c>
      <c r="AU99" s="18" t="s">
        <v>79</v>
      </c>
    </row>
    <row r="100" s="12" customFormat="1">
      <c r="A100" s="12"/>
      <c r="B100" s="221"/>
      <c r="C100" s="222"/>
      <c r="D100" s="216" t="s">
        <v>122</v>
      </c>
      <c r="E100" s="223" t="s">
        <v>19</v>
      </c>
      <c r="F100" s="224" t="s">
        <v>143</v>
      </c>
      <c r="G100" s="222"/>
      <c r="H100" s="225">
        <v>8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1" t="s">
        <v>122</v>
      </c>
      <c r="AU100" s="231" t="s">
        <v>79</v>
      </c>
      <c r="AV100" s="12" t="s">
        <v>79</v>
      </c>
      <c r="AW100" s="12" t="s">
        <v>31</v>
      </c>
      <c r="AX100" s="12" t="s">
        <v>77</v>
      </c>
      <c r="AY100" s="231" t="s">
        <v>113</v>
      </c>
    </row>
    <row r="101" s="1" customFormat="1" ht="16.5" customHeight="1">
      <c r="A101" s="39"/>
      <c r="B101" s="40"/>
      <c r="C101" s="203" t="s">
        <v>144</v>
      </c>
      <c r="D101" s="203" t="s">
        <v>114</v>
      </c>
      <c r="E101" s="204" t="s">
        <v>145</v>
      </c>
      <c r="F101" s="205" t="s">
        <v>146</v>
      </c>
      <c r="G101" s="206" t="s">
        <v>140</v>
      </c>
      <c r="H101" s="207">
        <v>1</v>
      </c>
      <c r="I101" s="208">
        <v>0</v>
      </c>
      <c r="J101" s="209">
        <f>ROUND(I101*H101,2)</f>
        <v>0</v>
      </c>
      <c r="K101" s="205" t="s">
        <v>141</v>
      </c>
      <c r="L101" s="45"/>
      <c r="M101" s="210" t="s">
        <v>19</v>
      </c>
      <c r="N101" s="211" t="s">
        <v>40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119</v>
      </c>
      <c r="AT101" s="214" t="s">
        <v>114</v>
      </c>
      <c r="AU101" s="214" t="s">
        <v>79</v>
      </c>
      <c r="AY101" s="18" t="s">
        <v>113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77</v>
      </c>
      <c r="BK101" s="215">
        <f>ROUND(I101*H101,2)</f>
        <v>0</v>
      </c>
      <c r="BL101" s="18" t="s">
        <v>119</v>
      </c>
      <c r="BM101" s="214" t="s">
        <v>147</v>
      </c>
    </row>
    <row r="102" s="1" customFormat="1">
      <c r="A102" s="39"/>
      <c r="B102" s="40"/>
      <c r="C102" s="41"/>
      <c r="D102" s="216" t="s">
        <v>121</v>
      </c>
      <c r="E102" s="41"/>
      <c r="F102" s="217" t="s">
        <v>146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121</v>
      </c>
      <c r="AU102" s="18" t="s">
        <v>79</v>
      </c>
    </row>
    <row r="103" s="12" customFormat="1">
      <c r="A103" s="12"/>
      <c r="B103" s="221"/>
      <c r="C103" s="222"/>
      <c r="D103" s="216" t="s">
        <v>122</v>
      </c>
      <c r="E103" s="223" t="s">
        <v>19</v>
      </c>
      <c r="F103" s="224" t="s">
        <v>77</v>
      </c>
      <c r="G103" s="222"/>
      <c r="H103" s="225">
        <v>1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1" t="s">
        <v>122</v>
      </c>
      <c r="AU103" s="231" t="s">
        <v>79</v>
      </c>
      <c r="AV103" s="12" t="s">
        <v>79</v>
      </c>
      <c r="AW103" s="12" t="s">
        <v>31</v>
      </c>
      <c r="AX103" s="12" t="s">
        <v>77</v>
      </c>
      <c r="AY103" s="231" t="s">
        <v>113</v>
      </c>
    </row>
    <row r="104" s="1" customFormat="1" ht="16.5" customHeight="1">
      <c r="A104" s="39"/>
      <c r="B104" s="40"/>
      <c r="C104" s="203" t="s">
        <v>148</v>
      </c>
      <c r="D104" s="203" t="s">
        <v>114</v>
      </c>
      <c r="E104" s="204" t="s">
        <v>149</v>
      </c>
      <c r="F104" s="205" t="s">
        <v>150</v>
      </c>
      <c r="G104" s="206" t="s">
        <v>140</v>
      </c>
      <c r="H104" s="207">
        <v>1</v>
      </c>
      <c r="I104" s="208">
        <v>0</v>
      </c>
      <c r="J104" s="209">
        <f>ROUND(I104*H104,2)</f>
        <v>0</v>
      </c>
      <c r="K104" s="205" t="s">
        <v>141</v>
      </c>
      <c r="L104" s="45"/>
      <c r="M104" s="210" t="s">
        <v>19</v>
      </c>
      <c r="N104" s="211" t="s">
        <v>40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119</v>
      </c>
      <c r="AT104" s="214" t="s">
        <v>114</v>
      </c>
      <c r="AU104" s="214" t="s">
        <v>79</v>
      </c>
      <c r="AY104" s="18" t="s">
        <v>113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77</v>
      </c>
      <c r="BK104" s="215">
        <f>ROUND(I104*H104,2)</f>
        <v>0</v>
      </c>
      <c r="BL104" s="18" t="s">
        <v>119</v>
      </c>
      <c r="BM104" s="214" t="s">
        <v>151</v>
      </c>
    </row>
    <row r="105" s="1" customFormat="1">
      <c r="A105" s="39"/>
      <c r="B105" s="40"/>
      <c r="C105" s="41"/>
      <c r="D105" s="216" t="s">
        <v>121</v>
      </c>
      <c r="E105" s="41"/>
      <c r="F105" s="217" t="s">
        <v>150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121</v>
      </c>
      <c r="AU105" s="18" t="s">
        <v>79</v>
      </c>
    </row>
    <row r="106" s="12" customFormat="1">
      <c r="A106" s="12"/>
      <c r="B106" s="221"/>
      <c r="C106" s="222"/>
      <c r="D106" s="216" t="s">
        <v>122</v>
      </c>
      <c r="E106" s="223" t="s">
        <v>19</v>
      </c>
      <c r="F106" s="224" t="s">
        <v>77</v>
      </c>
      <c r="G106" s="222"/>
      <c r="H106" s="225">
        <v>1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1" t="s">
        <v>122</v>
      </c>
      <c r="AU106" s="231" t="s">
        <v>79</v>
      </c>
      <c r="AV106" s="12" t="s">
        <v>79</v>
      </c>
      <c r="AW106" s="12" t="s">
        <v>31</v>
      </c>
      <c r="AX106" s="12" t="s">
        <v>77</v>
      </c>
      <c r="AY106" s="231" t="s">
        <v>113</v>
      </c>
    </row>
    <row r="107" s="1" customFormat="1" ht="16.5" customHeight="1">
      <c r="A107" s="39"/>
      <c r="B107" s="40"/>
      <c r="C107" s="203" t="s">
        <v>152</v>
      </c>
      <c r="D107" s="203" t="s">
        <v>114</v>
      </c>
      <c r="E107" s="204" t="s">
        <v>153</v>
      </c>
      <c r="F107" s="205" t="s">
        <v>154</v>
      </c>
      <c r="G107" s="206" t="s">
        <v>140</v>
      </c>
      <c r="H107" s="207">
        <v>1</v>
      </c>
      <c r="I107" s="208">
        <v>0</v>
      </c>
      <c r="J107" s="209">
        <f>ROUND(I107*H107,2)</f>
        <v>0</v>
      </c>
      <c r="K107" s="205" t="s">
        <v>141</v>
      </c>
      <c r="L107" s="45"/>
      <c r="M107" s="210" t="s">
        <v>19</v>
      </c>
      <c r="N107" s="211" t="s">
        <v>40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119</v>
      </c>
      <c r="AT107" s="214" t="s">
        <v>114</v>
      </c>
      <c r="AU107" s="214" t="s">
        <v>79</v>
      </c>
      <c r="AY107" s="18" t="s">
        <v>113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77</v>
      </c>
      <c r="BK107" s="215">
        <f>ROUND(I107*H107,2)</f>
        <v>0</v>
      </c>
      <c r="BL107" s="18" t="s">
        <v>119</v>
      </c>
      <c r="BM107" s="214" t="s">
        <v>155</v>
      </c>
    </row>
    <row r="108" s="1" customFormat="1">
      <c r="A108" s="39"/>
      <c r="B108" s="40"/>
      <c r="C108" s="41"/>
      <c r="D108" s="216" t="s">
        <v>121</v>
      </c>
      <c r="E108" s="41"/>
      <c r="F108" s="217" t="s">
        <v>154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121</v>
      </c>
      <c r="AU108" s="18" t="s">
        <v>79</v>
      </c>
    </row>
    <row r="109" s="12" customFormat="1">
      <c r="A109" s="12"/>
      <c r="B109" s="221"/>
      <c r="C109" s="222"/>
      <c r="D109" s="216" t="s">
        <v>122</v>
      </c>
      <c r="E109" s="223" t="s">
        <v>19</v>
      </c>
      <c r="F109" s="224" t="s">
        <v>77</v>
      </c>
      <c r="G109" s="222"/>
      <c r="H109" s="225">
        <v>1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1" t="s">
        <v>122</v>
      </c>
      <c r="AU109" s="231" t="s">
        <v>79</v>
      </c>
      <c r="AV109" s="12" t="s">
        <v>79</v>
      </c>
      <c r="AW109" s="12" t="s">
        <v>31</v>
      </c>
      <c r="AX109" s="12" t="s">
        <v>77</v>
      </c>
      <c r="AY109" s="231" t="s">
        <v>113</v>
      </c>
    </row>
    <row r="110" s="1" customFormat="1" ht="16.5" customHeight="1">
      <c r="A110" s="39"/>
      <c r="B110" s="40"/>
      <c r="C110" s="203" t="s">
        <v>143</v>
      </c>
      <c r="D110" s="203" t="s">
        <v>114</v>
      </c>
      <c r="E110" s="204" t="s">
        <v>156</v>
      </c>
      <c r="F110" s="205" t="s">
        <v>157</v>
      </c>
      <c r="G110" s="206" t="s">
        <v>140</v>
      </c>
      <c r="H110" s="207">
        <v>1</v>
      </c>
      <c r="I110" s="208">
        <v>0</v>
      </c>
      <c r="J110" s="209">
        <f>ROUND(I110*H110,2)</f>
        <v>0</v>
      </c>
      <c r="K110" s="205" t="s">
        <v>141</v>
      </c>
      <c r="L110" s="45"/>
      <c r="M110" s="210" t="s">
        <v>19</v>
      </c>
      <c r="N110" s="211" t="s">
        <v>40</v>
      </c>
      <c r="O110" s="85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119</v>
      </c>
      <c r="AT110" s="214" t="s">
        <v>114</v>
      </c>
      <c r="AU110" s="214" t="s">
        <v>79</v>
      </c>
      <c r="AY110" s="18" t="s">
        <v>113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77</v>
      </c>
      <c r="BK110" s="215">
        <f>ROUND(I110*H110,2)</f>
        <v>0</v>
      </c>
      <c r="BL110" s="18" t="s">
        <v>119</v>
      </c>
      <c r="BM110" s="214" t="s">
        <v>158</v>
      </c>
    </row>
    <row r="111" s="1" customFormat="1">
      <c r="A111" s="39"/>
      <c r="B111" s="40"/>
      <c r="C111" s="41"/>
      <c r="D111" s="216" t="s">
        <v>121</v>
      </c>
      <c r="E111" s="41"/>
      <c r="F111" s="217" t="s">
        <v>157</v>
      </c>
      <c r="G111" s="41"/>
      <c r="H111" s="41"/>
      <c r="I111" s="218"/>
      <c r="J111" s="41"/>
      <c r="K111" s="41"/>
      <c r="L111" s="45"/>
      <c r="M111" s="219"/>
      <c r="N111" s="22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121</v>
      </c>
      <c r="AU111" s="18" t="s">
        <v>79</v>
      </c>
    </row>
    <row r="112" s="12" customFormat="1">
      <c r="A112" s="12"/>
      <c r="B112" s="221"/>
      <c r="C112" s="222"/>
      <c r="D112" s="216" t="s">
        <v>122</v>
      </c>
      <c r="E112" s="223" t="s">
        <v>19</v>
      </c>
      <c r="F112" s="224" t="s">
        <v>77</v>
      </c>
      <c r="G112" s="222"/>
      <c r="H112" s="225">
        <v>1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1" t="s">
        <v>122</v>
      </c>
      <c r="AU112" s="231" t="s">
        <v>79</v>
      </c>
      <c r="AV112" s="12" t="s">
        <v>79</v>
      </c>
      <c r="AW112" s="12" t="s">
        <v>31</v>
      </c>
      <c r="AX112" s="12" t="s">
        <v>77</v>
      </c>
      <c r="AY112" s="231" t="s">
        <v>113</v>
      </c>
    </row>
    <row r="113" s="1" customFormat="1" ht="16.5" customHeight="1">
      <c r="A113" s="39"/>
      <c r="B113" s="40"/>
      <c r="C113" s="203" t="s">
        <v>159</v>
      </c>
      <c r="D113" s="203" t="s">
        <v>114</v>
      </c>
      <c r="E113" s="204" t="s">
        <v>160</v>
      </c>
      <c r="F113" s="205" t="s">
        <v>161</v>
      </c>
      <c r="G113" s="206" t="s">
        <v>140</v>
      </c>
      <c r="H113" s="207">
        <v>1</v>
      </c>
      <c r="I113" s="208">
        <v>0</v>
      </c>
      <c r="J113" s="209">
        <f>ROUND(I113*H113,2)</f>
        <v>0</v>
      </c>
      <c r="K113" s="205" t="s">
        <v>141</v>
      </c>
      <c r="L113" s="45"/>
      <c r="M113" s="210" t="s">
        <v>19</v>
      </c>
      <c r="N113" s="211" t="s">
        <v>40</v>
      </c>
      <c r="O113" s="85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4" t="s">
        <v>119</v>
      </c>
      <c r="AT113" s="214" t="s">
        <v>114</v>
      </c>
      <c r="AU113" s="214" t="s">
        <v>79</v>
      </c>
      <c r="AY113" s="18" t="s">
        <v>113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8" t="s">
        <v>77</v>
      </c>
      <c r="BK113" s="215">
        <f>ROUND(I113*H113,2)</f>
        <v>0</v>
      </c>
      <c r="BL113" s="18" t="s">
        <v>119</v>
      </c>
      <c r="BM113" s="214" t="s">
        <v>162</v>
      </c>
    </row>
    <row r="114" s="1" customFormat="1">
      <c r="A114" s="39"/>
      <c r="B114" s="40"/>
      <c r="C114" s="41"/>
      <c r="D114" s="216" t="s">
        <v>121</v>
      </c>
      <c r="E114" s="41"/>
      <c r="F114" s="217" t="s">
        <v>161</v>
      </c>
      <c r="G114" s="41"/>
      <c r="H114" s="41"/>
      <c r="I114" s="218"/>
      <c r="J114" s="41"/>
      <c r="K114" s="41"/>
      <c r="L114" s="45"/>
      <c r="M114" s="219"/>
      <c r="N114" s="22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121</v>
      </c>
      <c r="AU114" s="18" t="s">
        <v>79</v>
      </c>
    </row>
    <row r="115" s="12" customFormat="1">
      <c r="A115" s="12"/>
      <c r="B115" s="221"/>
      <c r="C115" s="222"/>
      <c r="D115" s="216" t="s">
        <v>122</v>
      </c>
      <c r="E115" s="223" t="s">
        <v>19</v>
      </c>
      <c r="F115" s="224" t="s">
        <v>77</v>
      </c>
      <c r="G115" s="222"/>
      <c r="H115" s="225">
        <v>1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1" t="s">
        <v>122</v>
      </c>
      <c r="AU115" s="231" t="s">
        <v>79</v>
      </c>
      <c r="AV115" s="12" t="s">
        <v>79</v>
      </c>
      <c r="AW115" s="12" t="s">
        <v>31</v>
      </c>
      <c r="AX115" s="12" t="s">
        <v>77</v>
      </c>
      <c r="AY115" s="231" t="s">
        <v>113</v>
      </c>
    </row>
    <row r="116" s="1" customFormat="1" ht="16.5" customHeight="1">
      <c r="A116" s="39"/>
      <c r="B116" s="40"/>
      <c r="C116" s="203" t="s">
        <v>163</v>
      </c>
      <c r="D116" s="203" t="s">
        <v>114</v>
      </c>
      <c r="E116" s="204" t="s">
        <v>164</v>
      </c>
      <c r="F116" s="205" t="s">
        <v>165</v>
      </c>
      <c r="G116" s="206" t="s">
        <v>140</v>
      </c>
      <c r="H116" s="207">
        <v>1</v>
      </c>
      <c r="I116" s="208">
        <v>0</v>
      </c>
      <c r="J116" s="209">
        <f>ROUND(I116*H116,2)</f>
        <v>0</v>
      </c>
      <c r="K116" s="205" t="s">
        <v>141</v>
      </c>
      <c r="L116" s="45"/>
      <c r="M116" s="210" t="s">
        <v>19</v>
      </c>
      <c r="N116" s="211" t="s">
        <v>40</v>
      </c>
      <c r="O116" s="85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4" t="s">
        <v>119</v>
      </c>
      <c r="AT116" s="214" t="s">
        <v>114</v>
      </c>
      <c r="AU116" s="214" t="s">
        <v>79</v>
      </c>
      <c r="AY116" s="18" t="s">
        <v>113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8" t="s">
        <v>77</v>
      </c>
      <c r="BK116" s="215">
        <f>ROUND(I116*H116,2)</f>
        <v>0</v>
      </c>
      <c r="BL116" s="18" t="s">
        <v>119</v>
      </c>
      <c r="BM116" s="214" t="s">
        <v>166</v>
      </c>
    </row>
    <row r="117" s="1" customFormat="1">
      <c r="A117" s="39"/>
      <c r="B117" s="40"/>
      <c r="C117" s="41"/>
      <c r="D117" s="216" t="s">
        <v>121</v>
      </c>
      <c r="E117" s="41"/>
      <c r="F117" s="217" t="s">
        <v>165</v>
      </c>
      <c r="G117" s="41"/>
      <c r="H117" s="41"/>
      <c r="I117" s="218"/>
      <c r="J117" s="41"/>
      <c r="K117" s="41"/>
      <c r="L117" s="45"/>
      <c r="M117" s="219"/>
      <c r="N117" s="22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121</v>
      </c>
      <c r="AU117" s="18" t="s">
        <v>79</v>
      </c>
    </row>
    <row r="118" s="12" customFormat="1">
      <c r="A118" s="12"/>
      <c r="B118" s="221"/>
      <c r="C118" s="222"/>
      <c r="D118" s="216" t="s">
        <v>122</v>
      </c>
      <c r="E118" s="223" t="s">
        <v>19</v>
      </c>
      <c r="F118" s="224" t="s">
        <v>77</v>
      </c>
      <c r="G118" s="222"/>
      <c r="H118" s="225">
        <v>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1" t="s">
        <v>122</v>
      </c>
      <c r="AU118" s="231" t="s">
        <v>79</v>
      </c>
      <c r="AV118" s="12" t="s">
        <v>79</v>
      </c>
      <c r="AW118" s="12" t="s">
        <v>31</v>
      </c>
      <c r="AX118" s="12" t="s">
        <v>77</v>
      </c>
      <c r="AY118" s="231" t="s">
        <v>113</v>
      </c>
    </row>
    <row r="119" s="1" customFormat="1" ht="16.5" customHeight="1">
      <c r="A119" s="39"/>
      <c r="B119" s="40"/>
      <c r="C119" s="203" t="s">
        <v>167</v>
      </c>
      <c r="D119" s="203" t="s">
        <v>114</v>
      </c>
      <c r="E119" s="204" t="s">
        <v>168</v>
      </c>
      <c r="F119" s="205" t="s">
        <v>169</v>
      </c>
      <c r="G119" s="206" t="s">
        <v>140</v>
      </c>
      <c r="H119" s="207">
        <v>8</v>
      </c>
      <c r="I119" s="208">
        <v>0</v>
      </c>
      <c r="J119" s="209">
        <f>ROUND(I119*H119,2)</f>
        <v>0</v>
      </c>
      <c r="K119" s="205" t="s">
        <v>141</v>
      </c>
      <c r="L119" s="45"/>
      <c r="M119" s="210" t="s">
        <v>19</v>
      </c>
      <c r="N119" s="211" t="s">
        <v>40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119</v>
      </c>
      <c r="AT119" s="214" t="s">
        <v>114</v>
      </c>
      <c r="AU119" s="214" t="s">
        <v>79</v>
      </c>
      <c r="AY119" s="18" t="s">
        <v>113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77</v>
      </c>
      <c r="BK119" s="215">
        <f>ROUND(I119*H119,2)</f>
        <v>0</v>
      </c>
      <c r="BL119" s="18" t="s">
        <v>119</v>
      </c>
      <c r="BM119" s="214" t="s">
        <v>170</v>
      </c>
    </row>
    <row r="120" s="1" customFormat="1">
      <c r="A120" s="39"/>
      <c r="B120" s="40"/>
      <c r="C120" s="41"/>
      <c r="D120" s="216" t="s">
        <v>121</v>
      </c>
      <c r="E120" s="41"/>
      <c r="F120" s="217" t="s">
        <v>169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121</v>
      </c>
      <c r="AU120" s="18" t="s">
        <v>79</v>
      </c>
    </row>
    <row r="121" s="12" customFormat="1">
      <c r="A121" s="12"/>
      <c r="B121" s="221"/>
      <c r="C121" s="222"/>
      <c r="D121" s="216" t="s">
        <v>122</v>
      </c>
      <c r="E121" s="223" t="s">
        <v>19</v>
      </c>
      <c r="F121" s="224" t="s">
        <v>143</v>
      </c>
      <c r="G121" s="222"/>
      <c r="H121" s="225">
        <v>8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1" t="s">
        <v>122</v>
      </c>
      <c r="AU121" s="231" t="s">
        <v>79</v>
      </c>
      <c r="AV121" s="12" t="s">
        <v>79</v>
      </c>
      <c r="AW121" s="12" t="s">
        <v>31</v>
      </c>
      <c r="AX121" s="12" t="s">
        <v>77</v>
      </c>
      <c r="AY121" s="231" t="s">
        <v>113</v>
      </c>
    </row>
    <row r="122" s="1" customFormat="1" ht="16.5" customHeight="1">
      <c r="A122" s="39"/>
      <c r="B122" s="40"/>
      <c r="C122" s="203" t="s">
        <v>171</v>
      </c>
      <c r="D122" s="203" t="s">
        <v>114</v>
      </c>
      <c r="E122" s="204" t="s">
        <v>172</v>
      </c>
      <c r="F122" s="205" t="s">
        <v>173</v>
      </c>
      <c r="G122" s="206" t="s">
        <v>140</v>
      </c>
      <c r="H122" s="207">
        <v>8</v>
      </c>
      <c r="I122" s="208">
        <v>0</v>
      </c>
      <c r="J122" s="209">
        <f>ROUND(I122*H122,2)</f>
        <v>0</v>
      </c>
      <c r="K122" s="205" t="s">
        <v>141</v>
      </c>
      <c r="L122" s="45"/>
      <c r="M122" s="210" t="s">
        <v>19</v>
      </c>
      <c r="N122" s="211" t="s">
        <v>40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119</v>
      </c>
      <c r="AT122" s="214" t="s">
        <v>114</v>
      </c>
      <c r="AU122" s="214" t="s">
        <v>79</v>
      </c>
      <c r="AY122" s="18" t="s">
        <v>113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77</v>
      </c>
      <c r="BK122" s="215">
        <f>ROUND(I122*H122,2)</f>
        <v>0</v>
      </c>
      <c r="BL122" s="18" t="s">
        <v>119</v>
      </c>
      <c r="BM122" s="214" t="s">
        <v>174</v>
      </c>
    </row>
    <row r="123" s="1" customFormat="1">
      <c r="A123" s="39"/>
      <c r="B123" s="40"/>
      <c r="C123" s="41"/>
      <c r="D123" s="216" t="s">
        <v>121</v>
      </c>
      <c r="E123" s="41"/>
      <c r="F123" s="217" t="s">
        <v>173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121</v>
      </c>
      <c r="AU123" s="18" t="s">
        <v>79</v>
      </c>
    </row>
    <row r="124" s="12" customFormat="1">
      <c r="A124" s="12"/>
      <c r="B124" s="221"/>
      <c r="C124" s="222"/>
      <c r="D124" s="216" t="s">
        <v>122</v>
      </c>
      <c r="E124" s="223" t="s">
        <v>19</v>
      </c>
      <c r="F124" s="224" t="s">
        <v>143</v>
      </c>
      <c r="G124" s="222"/>
      <c r="H124" s="225">
        <v>8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1" t="s">
        <v>122</v>
      </c>
      <c r="AU124" s="231" t="s">
        <v>79</v>
      </c>
      <c r="AV124" s="12" t="s">
        <v>79</v>
      </c>
      <c r="AW124" s="12" t="s">
        <v>31</v>
      </c>
      <c r="AX124" s="12" t="s">
        <v>77</v>
      </c>
      <c r="AY124" s="231" t="s">
        <v>113</v>
      </c>
    </row>
    <row r="125" s="1" customFormat="1" ht="16.5" customHeight="1">
      <c r="A125" s="39"/>
      <c r="B125" s="40"/>
      <c r="C125" s="203" t="s">
        <v>175</v>
      </c>
      <c r="D125" s="203" t="s">
        <v>114</v>
      </c>
      <c r="E125" s="204" t="s">
        <v>176</v>
      </c>
      <c r="F125" s="205" t="s">
        <v>177</v>
      </c>
      <c r="G125" s="206" t="s">
        <v>140</v>
      </c>
      <c r="H125" s="207">
        <v>4</v>
      </c>
      <c r="I125" s="208">
        <v>0</v>
      </c>
      <c r="J125" s="209">
        <f>ROUND(I125*H125,2)</f>
        <v>0</v>
      </c>
      <c r="K125" s="205" t="s">
        <v>141</v>
      </c>
      <c r="L125" s="45"/>
      <c r="M125" s="210" t="s">
        <v>19</v>
      </c>
      <c r="N125" s="211" t="s">
        <v>40</v>
      </c>
      <c r="O125" s="85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4" t="s">
        <v>119</v>
      </c>
      <c r="AT125" s="214" t="s">
        <v>114</v>
      </c>
      <c r="AU125" s="214" t="s">
        <v>79</v>
      </c>
      <c r="AY125" s="18" t="s">
        <v>113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8" t="s">
        <v>77</v>
      </c>
      <c r="BK125" s="215">
        <f>ROUND(I125*H125,2)</f>
        <v>0</v>
      </c>
      <c r="BL125" s="18" t="s">
        <v>119</v>
      </c>
      <c r="BM125" s="214" t="s">
        <v>178</v>
      </c>
    </row>
    <row r="126" s="1" customFormat="1">
      <c r="A126" s="39"/>
      <c r="B126" s="40"/>
      <c r="C126" s="41"/>
      <c r="D126" s="216" t="s">
        <v>121</v>
      </c>
      <c r="E126" s="41"/>
      <c r="F126" s="217" t="s">
        <v>177</v>
      </c>
      <c r="G126" s="41"/>
      <c r="H126" s="41"/>
      <c r="I126" s="218"/>
      <c r="J126" s="41"/>
      <c r="K126" s="41"/>
      <c r="L126" s="45"/>
      <c r="M126" s="219"/>
      <c r="N126" s="22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121</v>
      </c>
      <c r="AU126" s="18" t="s">
        <v>79</v>
      </c>
    </row>
    <row r="127" s="12" customFormat="1">
      <c r="A127" s="12"/>
      <c r="B127" s="221"/>
      <c r="C127" s="222"/>
      <c r="D127" s="216" t="s">
        <v>122</v>
      </c>
      <c r="E127" s="223" t="s">
        <v>19</v>
      </c>
      <c r="F127" s="224" t="s">
        <v>119</v>
      </c>
      <c r="G127" s="222"/>
      <c r="H127" s="225">
        <v>4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1" t="s">
        <v>122</v>
      </c>
      <c r="AU127" s="231" t="s">
        <v>79</v>
      </c>
      <c r="AV127" s="12" t="s">
        <v>79</v>
      </c>
      <c r="AW127" s="12" t="s">
        <v>31</v>
      </c>
      <c r="AX127" s="12" t="s">
        <v>77</v>
      </c>
      <c r="AY127" s="231" t="s">
        <v>113</v>
      </c>
    </row>
    <row r="128" s="1" customFormat="1" ht="16.5" customHeight="1">
      <c r="A128" s="39"/>
      <c r="B128" s="40"/>
      <c r="C128" s="203" t="s">
        <v>179</v>
      </c>
      <c r="D128" s="203" t="s">
        <v>114</v>
      </c>
      <c r="E128" s="204" t="s">
        <v>180</v>
      </c>
      <c r="F128" s="205" t="s">
        <v>181</v>
      </c>
      <c r="G128" s="206" t="s">
        <v>182</v>
      </c>
      <c r="H128" s="207">
        <v>150</v>
      </c>
      <c r="I128" s="208">
        <v>0</v>
      </c>
      <c r="J128" s="209">
        <f>ROUND(I128*H128,2)</f>
        <v>0</v>
      </c>
      <c r="K128" s="205" t="s">
        <v>141</v>
      </c>
      <c r="L128" s="45"/>
      <c r="M128" s="210" t="s">
        <v>19</v>
      </c>
      <c r="N128" s="211" t="s">
        <v>40</v>
      </c>
      <c r="O128" s="85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4" t="s">
        <v>119</v>
      </c>
      <c r="AT128" s="214" t="s">
        <v>114</v>
      </c>
      <c r="AU128" s="214" t="s">
        <v>79</v>
      </c>
      <c r="AY128" s="18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8" t="s">
        <v>77</v>
      </c>
      <c r="BK128" s="215">
        <f>ROUND(I128*H128,2)</f>
        <v>0</v>
      </c>
      <c r="BL128" s="18" t="s">
        <v>119</v>
      </c>
      <c r="BM128" s="214" t="s">
        <v>183</v>
      </c>
    </row>
    <row r="129" s="1" customFormat="1">
      <c r="A129" s="39"/>
      <c r="B129" s="40"/>
      <c r="C129" s="41"/>
      <c r="D129" s="216" t="s">
        <v>121</v>
      </c>
      <c r="E129" s="41"/>
      <c r="F129" s="217" t="s">
        <v>181</v>
      </c>
      <c r="G129" s="41"/>
      <c r="H129" s="41"/>
      <c r="I129" s="218"/>
      <c r="J129" s="41"/>
      <c r="K129" s="41"/>
      <c r="L129" s="45"/>
      <c r="M129" s="219"/>
      <c r="N129" s="22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121</v>
      </c>
      <c r="AU129" s="18" t="s">
        <v>79</v>
      </c>
    </row>
    <row r="130" s="12" customFormat="1">
      <c r="A130" s="12"/>
      <c r="B130" s="221"/>
      <c r="C130" s="222"/>
      <c r="D130" s="216" t="s">
        <v>122</v>
      </c>
      <c r="E130" s="223" t="s">
        <v>19</v>
      </c>
      <c r="F130" s="224" t="s">
        <v>134</v>
      </c>
      <c r="G130" s="222"/>
      <c r="H130" s="225">
        <v>150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1" t="s">
        <v>122</v>
      </c>
      <c r="AU130" s="231" t="s">
        <v>79</v>
      </c>
      <c r="AV130" s="12" t="s">
        <v>79</v>
      </c>
      <c r="AW130" s="12" t="s">
        <v>31</v>
      </c>
      <c r="AX130" s="12" t="s">
        <v>77</v>
      </c>
      <c r="AY130" s="231" t="s">
        <v>113</v>
      </c>
    </row>
    <row r="131" s="1" customFormat="1" ht="16.5" customHeight="1">
      <c r="A131" s="39"/>
      <c r="B131" s="40"/>
      <c r="C131" s="203" t="s">
        <v>8</v>
      </c>
      <c r="D131" s="203" t="s">
        <v>114</v>
      </c>
      <c r="E131" s="204" t="s">
        <v>184</v>
      </c>
      <c r="F131" s="205" t="s">
        <v>185</v>
      </c>
      <c r="G131" s="206" t="s">
        <v>182</v>
      </c>
      <c r="H131" s="207">
        <v>150</v>
      </c>
      <c r="I131" s="208">
        <v>0</v>
      </c>
      <c r="J131" s="209">
        <f>ROUND(I131*H131,2)</f>
        <v>0</v>
      </c>
      <c r="K131" s="205" t="s">
        <v>141</v>
      </c>
      <c r="L131" s="45"/>
      <c r="M131" s="210" t="s">
        <v>19</v>
      </c>
      <c r="N131" s="211" t="s">
        <v>40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119</v>
      </c>
      <c r="AT131" s="214" t="s">
        <v>114</v>
      </c>
      <c r="AU131" s="214" t="s">
        <v>79</v>
      </c>
      <c r="AY131" s="18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77</v>
      </c>
      <c r="BK131" s="215">
        <f>ROUND(I131*H131,2)</f>
        <v>0</v>
      </c>
      <c r="BL131" s="18" t="s">
        <v>119</v>
      </c>
      <c r="BM131" s="214" t="s">
        <v>186</v>
      </c>
    </row>
    <row r="132" s="1" customFormat="1">
      <c r="A132" s="39"/>
      <c r="B132" s="40"/>
      <c r="C132" s="41"/>
      <c r="D132" s="216" t="s">
        <v>121</v>
      </c>
      <c r="E132" s="41"/>
      <c r="F132" s="217" t="s">
        <v>185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121</v>
      </c>
      <c r="AU132" s="18" t="s">
        <v>79</v>
      </c>
    </row>
    <row r="133" s="12" customFormat="1">
      <c r="A133" s="12"/>
      <c r="B133" s="221"/>
      <c r="C133" s="222"/>
      <c r="D133" s="216" t="s">
        <v>122</v>
      </c>
      <c r="E133" s="223" t="s">
        <v>19</v>
      </c>
      <c r="F133" s="224" t="s">
        <v>134</v>
      </c>
      <c r="G133" s="222"/>
      <c r="H133" s="225">
        <v>150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1" t="s">
        <v>122</v>
      </c>
      <c r="AU133" s="231" t="s">
        <v>79</v>
      </c>
      <c r="AV133" s="12" t="s">
        <v>79</v>
      </c>
      <c r="AW133" s="12" t="s">
        <v>31</v>
      </c>
      <c r="AX133" s="12" t="s">
        <v>77</v>
      </c>
      <c r="AY133" s="231" t="s">
        <v>113</v>
      </c>
    </row>
    <row r="134" s="1" customFormat="1" ht="24.15" customHeight="1">
      <c r="A134" s="39"/>
      <c r="B134" s="40"/>
      <c r="C134" s="203" t="s">
        <v>187</v>
      </c>
      <c r="D134" s="203" t="s">
        <v>114</v>
      </c>
      <c r="E134" s="204" t="s">
        <v>188</v>
      </c>
      <c r="F134" s="205" t="s">
        <v>189</v>
      </c>
      <c r="G134" s="206" t="s">
        <v>190</v>
      </c>
      <c r="H134" s="207">
        <v>0.59999999999999998</v>
      </c>
      <c r="I134" s="208">
        <v>0</v>
      </c>
      <c r="J134" s="209">
        <f>ROUND(I134*H134,2)</f>
        <v>0</v>
      </c>
      <c r="K134" s="205" t="s">
        <v>141</v>
      </c>
      <c r="L134" s="45"/>
      <c r="M134" s="210" t="s">
        <v>19</v>
      </c>
      <c r="N134" s="211" t="s">
        <v>40</v>
      </c>
      <c r="O134" s="85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119</v>
      </c>
      <c r="AT134" s="214" t="s">
        <v>114</v>
      </c>
      <c r="AU134" s="214" t="s">
        <v>79</v>
      </c>
      <c r="AY134" s="18" t="s">
        <v>113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77</v>
      </c>
      <c r="BK134" s="215">
        <f>ROUND(I134*H134,2)</f>
        <v>0</v>
      </c>
      <c r="BL134" s="18" t="s">
        <v>119</v>
      </c>
      <c r="BM134" s="214" t="s">
        <v>191</v>
      </c>
    </row>
    <row r="135" s="1" customFormat="1">
      <c r="A135" s="39"/>
      <c r="B135" s="40"/>
      <c r="C135" s="41"/>
      <c r="D135" s="216" t="s">
        <v>121</v>
      </c>
      <c r="E135" s="41"/>
      <c r="F135" s="217" t="s">
        <v>189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121</v>
      </c>
      <c r="AU135" s="18" t="s">
        <v>79</v>
      </c>
    </row>
    <row r="136" s="12" customFormat="1">
      <c r="A136" s="12"/>
      <c r="B136" s="221"/>
      <c r="C136" s="222"/>
      <c r="D136" s="216" t="s">
        <v>122</v>
      </c>
      <c r="E136" s="223" t="s">
        <v>19</v>
      </c>
      <c r="F136" s="224" t="s">
        <v>192</v>
      </c>
      <c r="G136" s="222"/>
      <c r="H136" s="225">
        <v>0.59999999999999998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1" t="s">
        <v>122</v>
      </c>
      <c r="AU136" s="231" t="s">
        <v>79</v>
      </c>
      <c r="AV136" s="12" t="s">
        <v>79</v>
      </c>
      <c r="AW136" s="12" t="s">
        <v>31</v>
      </c>
      <c r="AX136" s="12" t="s">
        <v>77</v>
      </c>
      <c r="AY136" s="231" t="s">
        <v>113</v>
      </c>
    </row>
    <row r="137" s="1" customFormat="1" ht="24.15" customHeight="1">
      <c r="A137" s="39"/>
      <c r="B137" s="40"/>
      <c r="C137" s="203" t="s">
        <v>193</v>
      </c>
      <c r="D137" s="203" t="s">
        <v>114</v>
      </c>
      <c r="E137" s="204" t="s">
        <v>194</v>
      </c>
      <c r="F137" s="205" t="s">
        <v>195</v>
      </c>
      <c r="G137" s="206" t="s">
        <v>190</v>
      </c>
      <c r="H137" s="207">
        <v>0.59999999999999998</v>
      </c>
      <c r="I137" s="208">
        <v>0</v>
      </c>
      <c r="J137" s="209">
        <f>ROUND(I137*H137,2)</f>
        <v>0</v>
      </c>
      <c r="K137" s="205" t="s">
        <v>141</v>
      </c>
      <c r="L137" s="45"/>
      <c r="M137" s="210" t="s">
        <v>19</v>
      </c>
      <c r="N137" s="211" t="s">
        <v>40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119</v>
      </c>
      <c r="AT137" s="214" t="s">
        <v>114</v>
      </c>
      <c r="AU137" s="214" t="s">
        <v>79</v>
      </c>
      <c r="AY137" s="18" t="s">
        <v>113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77</v>
      </c>
      <c r="BK137" s="215">
        <f>ROUND(I137*H137,2)</f>
        <v>0</v>
      </c>
      <c r="BL137" s="18" t="s">
        <v>119</v>
      </c>
      <c r="BM137" s="214" t="s">
        <v>196</v>
      </c>
    </row>
    <row r="138" s="1" customFormat="1">
      <c r="A138" s="39"/>
      <c r="B138" s="40"/>
      <c r="C138" s="41"/>
      <c r="D138" s="216" t="s">
        <v>121</v>
      </c>
      <c r="E138" s="41"/>
      <c r="F138" s="217" t="s">
        <v>195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121</v>
      </c>
      <c r="AU138" s="18" t="s">
        <v>79</v>
      </c>
    </row>
    <row r="139" s="12" customFormat="1">
      <c r="A139" s="12"/>
      <c r="B139" s="221"/>
      <c r="C139" s="222"/>
      <c r="D139" s="216" t="s">
        <v>122</v>
      </c>
      <c r="E139" s="223" t="s">
        <v>19</v>
      </c>
      <c r="F139" s="224" t="s">
        <v>192</v>
      </c>
      <c r="G139" s="222"/>
      <c r="H139" s="225">
        <v>0.59999999999999998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1" t="s">
        <v>122</v>
      </c>
      <c r="AU139" s="231" t="s">
        <v>79</v>
      </c>
      <c r="AV139" s="12" t="s">
        <v>79</v>
      </c>
      <c r="AW139" s="12" t="s">
        <v>31</v>
      </c>
      <c r="AX139" s="12" t="s">
        <v>77</v>
      </c>
      <c r="AY139" s="231" t="s">
        <v>113</v>
      </c>
    </row>
    <row r="140" s="1" customFormat="1" ht="16.5" customHeight="1">
      <c r="A140" s="39"/>
      <c r="B140" s="40"/>
      <c r="C140" s="203" t="s">
        <v>197</v>
      </c>
      <c r="D140" s="203" t="s">
        <v>114</v>
      </c>
      <c r="E140" s="204" t="s">
        <v>198</v>
      </c>
      <c r="F140" s="205" t="s">
        <v>199</v>
      </c>
      <c r="G140" s="206" t="s">
        <v>129</v>
      </c>
      <c r="H140" s="207">
        <v>80</v>
      </c>
      <c r="I140" s="208">
        <v>0</v>
      </c>
      <c r="J140" s="209">
        <f>ROUND(I140*H140,2)</f>
        <v>0</v>
      </c>
      <c r="K140" s="205" t="s">
        <v>118</v>
      </c>
      <c r="L140" s="45"/>
      <c r="M140" s="210" t="s">
        <v>19</v>
      </c>
      <c r="N140" s="211" t="s">
        <v>40</v>
      </c>
      <c r="O140" s="85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119</v>
      </c>
      <c r="AT140" s="214" t="s">
        <v>114</v>
      </c>
      <c r="AU140" s="214" t="s">
        <v>79</v>
      </c>
      <c r="AY140" s="18" t="s">
        <v>113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77</v>
      </c>
      <c r="BK140" s="215">
        <f>ROUND(I140*H140,2)</f>
        <v>0</v>
      </c>
      <c r="BL140" s="18" t="s">
        <v>119</v>
      </c>
      <c r="BM140" s="214" t="s">
        <v>200</v>
      </c>
    </row>
    <row r="141" s="1" customFormat="1">
      <c r="A141" s="39"/>
      <c r="B141" s="40"/>
      <c r="C141" s="41"/>
      <c r="D141" s="216" t="s">
        <v>121</v>
      </c>
      <c r="E141" s="41"/>
      <c r="F141" s="217" t="s">
        <v>199</v>
      </c>
      <c r="G141" s="41"/>
      <c r="H141" s="41"/>
      <c r="I141" s="218"/>
      <c r="J141" s="41"/>
      <c r="K141" s="41"/>
      <c r="L141" s="45"/>
      <c r="M141" s="219"/>
      <c r="N141" s="22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121</v>
      </c>
      <c r="AU141" s="18" t="s">
        <v>79</v>
      </c>
    </row>
    <row r="142" s="12" customFormat="1">
      <c r="A142" s="12"/>
      <c r="B142" s="221"/>
      <c r="C142" s="222"/>
      <c r="D142" s="216" t="s">
        <v>122</v>
      </c>
      <c r="E142" s="223" t="s">
        <v>19</v>
      </c>
      <c r="F142" s="224" t="s">
        <v>201</v>
      </c>
      <c r="G142" s="222"/>
      <c r="H142" s="225">
        <v>80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1" t="s">
        <v>122</v>
      </c>
      <c r="AU142" s="231" t="s">
        <v>79</v>
      </c>
      <c r="AV142" s="12" t="s">
        <v>79</v>
      </c>
      <c r="AW142" s="12" t="s">
        <v>31</v>
      </c>
      <c r="AX142" s="12" t="s">
        <v>77</v>
      </c>
      <c r="AY142" s="231" t="s">
        <v>113</v>
      </c>
    </row>
    <row r="143" s="1" customFormat="1" ht="16.5" customHeight="1">
      <c r="A143" s="39"/>
      <c r="B143" s="40"/>
      <c r="C143" s="203" t="s">
        <v>202</v>
      </c>
      <c r="D143" s="203" t="s">
        <v>114</v>
      </c>
      <c r="E143" s="204" t="s">
        <v>203</v>
      </c>
      <c r="F143" s="205" t="s">
        <v>204</v>
      </c>
      <c r="G143" s="206" t="s">
        <v>129</v>
      </c>
      <c r="H143" s="207">
        <v>80</v>
      </c>
      <c r="I143" s="208">
        <v>0</v>
      </c>
      <c r="J143" s="209">
        <f>ROUND(I143*H143,2)</f>
        <v>0</v>
      </c>
      <c r="K143" s="205" t="s">
        <v>118</v>
      </c>
      <c r="L143" s="45"/>
      <c r="M143" s="210" t="s">
        <v>19</v>
      </c>
      <c r="N143" s="211" t="s">
        <v>40</v>
      </c>
      <c r="O143" s="85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4" t="s">
        <v>119</v>
      </c>
      <c r="AT143" s="214" t="s">
        <v>114</v>
      </c>
      <c r="AU143" s="214" t="s">
        <v>79</v>
      </c>
      <c r="AY143" s="18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8" t="s">
        <v>77</v>
      </c>
      <c r="BK143" s="215">
        <f>ROUND(I143*H143,2)</f>
        <v>0</v>
      </c>
      <c r="BL143" s="18" t="s">
        <v>119</v>
      </c>
      <c r="BM143" s="214" t="s">
        <v>205</v>
      </c>
    </row>
    <row r="144" s="1" customFormat="1">
      <c r="A144" s="39"/>
      <c r="B144" s="40"/>
      <c r="C144" s="41"/>
      <c r="D144" s="216" t="s">
        <v>121</v>
      </c>
      <c r="E144" s="41"/>
      <c r="F144" s="217" t="s">
        <v>204</v>
      </c>
      <c r="G144" s="41"/>
      <c r="H144" s="41"/>
      <c r="I144" s="218"/>
      <c r="J144" s="41"/>
      <c r="K144" s="41"/>
      <c r="L144" s="45"/>
      <c r="M144" s="219"/>
      <c r="N144" s="22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121</v>
      </c>
      <c r="AU144" s="18" t="s">
        <v>79</v>
      </c>
    </row>
    <row r="145" s="12" customFormat="1">
      <c r="A145" s="12"/>
      <c r="B145" s="221"/>
      <c r="C145" s="222"/>
      <c r="D145" s="216" t="s">
        <v>122</v>
      </c>
      <c r="E145" s="223" t="s">
        <v>19</v>
      </c>
      <c r="F145" s="224" t="s">
        <v>201</v>
      </c>
      <c r="G145" s="222"/>
      <c r="H145" s="225">
        <v>80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1" t="s">
        <v>122</v>
      </c>
      <c r="AU145" s="231" t="s">
        <v>79</v>
      </c>
      <c r="AV145" s="12" t="s">
        <v>79</v>
      </c>
      <c r="AW145" s="12" t="s">
        <v>31</v>
      </c>
      <c r="AX145" s="12" t="s">
        <v>77</v>
      </c>
      <c r="AY145" s="231" t="s">
        <v>113</v>
      </c>
    </row>
    <row r="146" s="1" customFormat="1" ht="16.5" customHeight="1">
      <c r="A146" s="39"/>
      <c r="B146" s="40"/>
      <c r="C146" s="203" t="s">
        <v>206</v>
      </c>
      <c r="D146" s="203" t="s">
        <v>114</v>
      </c>
      <c r="E146" s="204" t="s">
        <v>207</v>
      </c>
      <c r="F146" s="205" t="s">
        <v>208</v>
      </c>
      <c r="G146" s="206" t="s">
        <v>140</v>
      </c>
      <c r="H146" s="207">
        <v>1</v>
      </c>
      <c r="I146" s="208">
        <v>0</v>
      </c>
      <c r="J146" s="209">
        <f>ROUND(I146*H146,2)</f>
        <v>0</v>
      </c>
      <c r="K146" s="205" t="s">
        <v>141</v>
      </c>
      <c r="L146" s="45"/>
      <c r="M146" s="210" t="s">
        <v>19</v>
      </c>
      <c r="N146" s="211" t="s">
        <v>40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119</v>
      </c>
      <c r="AT146" s="214" t="s">
        <v>114</v>
      </c>
      <c r="AU146" s="214" t="s">
        <v>79</v>
      </c>
      <c r="AY146" s="18" t="s">
        <v>113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77</v>
      </c>
      <c r="BK146" s="215">
        <f>ROUND(I146*H146,2)</f>
        <v>0</v>
      </c>
      <c r="BL146" s="18" t="s">
        <v>119</v>
      </c>
      <c r="BM146" s="214" t="s">
        <v>209</v>
      </c>
    </row>
    <row r="147" s="1" customFormat="1">
      <c r="A147" s="39"/>
      <c r="B147" s="40"/>
      <c r="C147" s="41"/>
      <c r="D147" s="216" t="s">
        <v>121</v>
      </c>
      <c r="E147" s="41"/>
      <c r="F147" s="217" t="s">
        <v>208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121</v>
      </c>
      <c r="AU147" s="18" t="s">
        <v>79</v>
      </c>
    </row>
    <row r="148" s="12" customFormat="1">
      <c r="A148" s="12"/>
      <c r="B148" s="221"/>
      <c r="C148" s="222"/>
      <c r="D148" s="216" t="s">
        <v>122</v>
      </c>
      <c r="E148" s="223" t="s">
        <v>19</v>
      </c>
      <c r="F148" s="224" t="s">
        <v>77</v>
      </c>
      <c r="G148" s="222"/>
      <c r="H148" s="225">
        <v>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1" t="s">
        <v>122</v>
      </c>
      <c r="AU148" s="231" t="s">
        <v>79</v>
      </c>
      <c r="AV148" s="12" t="s">
        <v>79</v>
      </c>
      <c r="AW148" s="12" t="s">
        <v>31</v>
      </c>
      <c r="AX148" s="12" t="s">
        <v>77</v>
      </c>
      <c r="AY148" s="231" t="s">
        <v>113</v>
      </c>
    </row>
    <row r="149" s="1" customFormat="1" ht="16.5" customHeight="1">
      <c r="A149" s="39"/>
      <c r="B149" s="40"/>
      <c r="C149" s="203" t="s">
        <v>7</v>
      </c>
      <c r="D149" s="203" t="s">
        <v>114</v>
      </c>
      <c r="E149" s="204" t="s">
        <v>210</v>
      </c>
      <c r="F149" s="205" t="s">
        <v>211</v>
      </c>
      <c r="G149" s="206" t="s">
        <v>140</v>
      </c>
      <c r="H149" s="207">
        <v>1</v>
      </c>
      <c r="I149" s="208">
        <v>0</v>
      </c>
      <c r="J149" s="209">
        <f>ROUND(I149*H149,2)</f>
        <v>0</v>
      </c>
      <c r="K149" s="205" t="s">
        <v>141</v>
      </c>
      <c r="L149" s="45"/>
      <c r="M149" s="210" t="s">
        <v>19</v>
      </c>
      <c r="N149" s="211" t="s">
        <v>40</v>
      </c>
      <c r="O149" s="85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4" t="s">
        <v>119</v>
      </c>
      <c r="AT149" s="214" t="s">
        <v>114</v>
      </c>
      <c r="AU149" s="214" t="s">
        <v>79</v>
      </c>
      <c r="AY149" s="18" t="s">
        <v>113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8" t="s">
        <v>77</v>
      </c>
      <c r="BK149" s="215">
        <f>ROUND(I149*H149,2)</f>
        <v>0</v>
      </c>
      <c r="BL149" s="18" t="s">
        <v>119</v>
      </c>
      <c r="BM149" s="214" t="s">
        <v>212</v>
      </c>
    </row>
    <row r="150" s="1" customFormat="1">
      <c r="A150" s="39"/>
      <c r="B150" s="40"/>
      <c r="C150" s="41"/>
      <c r="D150" s="216" t="s">
        <v>121</v>
      </c>
      <c r="E150" s="41"/>
      <c r="F150" s="217" t="s">
        <v>211</v>
      </c>
      <c r="G150" s="41"/>
      <c r="H150" s="41"/>
      <c r="I150" s="218"/>
      <c r="J150" s="41"/>
      <c r="K150" s="41"/>
      <c r="L150" s="45"/>
      <c r="M150" s="219"/>
      <c r="N150" s="22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121</v>
      </c>
      <c r="AU150" s="18" t="s">
        <v>79</v>
      </c>
    </row>
    <row r="151" s="12" customFormat="1">
      <c r="A151" s="12"/>
      <c r="B151" s="221"/>
      <c r="C151" s="222"/>
      <c r="D151" s="216" t="s">
        <v>122</v>
      </c>
      <c r="E151" s="223" t="s">
        <v>19</v>
      </c>
      <c r="F151" s="224" t="s">
        <v>77</v>
      </c>
      <c r="G151" s="222"/>
      <c r="H151" s="225">
        <v>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1" t="s">
        <v>122</v>
      </c>
      <c r="AU151" s="231" t="s">
        <v>79</v>
      </c>
      <c r="AV151" s="12" t="s">
        <v>79</v>
      </c>
      <c r="AW151" s="12" t="s">
        <v>31</v>
      </c>
      <c r="AX151" s="12" t="s">
        <v>77</v>
      </c>
      <c r="AY151" s="231" t="s">
        <v>113</v>
      </c>
    </row>
    <row r="152" s="1" customFormat="1" ht="16.5" customHeight="1">
      <c r="A152" s="39"/>
      <c r="B152" s="40"/>
      <c r="C152" s="203" t="s">
        <v>213</v>
      </c>
      <c r="D152" s="203" t="s">
        <v>114</v>
      </c>
      <c r="E152" s="204" t="s">
        <v>214</v>
      </c>
      <c r="F152" s="205" t="s">
        <v>215</v>
      </c>
      <c r="G152" s="206" t="s">
        <v>140</v>
      </c>
      <c r="H152" s="207">
        <v>8</v>
      </c>
      <c r="I152" s="208">
        <v>0</v>
      </c>
      <c r="J152" s="209">
        <f>ROUND(I152*H152,2)</f>
        <v>0</v>
      </c>
      <c r="K152" s="205" t="s">
        <v>141</v>
      </c>
      <c r="L152" s="45"/>
      <c r="M152" s="210" t="s">
        <v>19</v>
      </c>
      <c r="N152" s="211" t="s">
        <v>40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119</v>
      </c>
      <c r="AT152" s="214" t="s">
        <v>114</v>
      </c>
      <c r="AU152" s="214" t="s">
        <v>79</v>
      </c>
      <c r="AY152" s="18" t="s">
        <v>113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77</v>
      </c>
      <c r="BK152" s="215">
        <f>ROUND(I152*H152,2)</f>
        <v>0</v>
      </c>
      <c r="BL152" s="18" t="s">
        <v>119</v>
      </c>
      <c r="BM152" s="214" t="s">
        <v>216</v>
      </c>
    </row>
    <row r="153" s="1" customFormat="1">
      <c r="A153" s="39"/>
      <c r="B153" s="40"/>
      <c r="C153" s="41"/>
      <c r="D153" s="216" t="s">
        <v>121</v>
      </c>
      <c r="E153" s="41"/>
      <c r="F153" s="217" t="s">
        <v>215</v>
      </c>
      <c r="G153" s="41"/>
      <c r="H153" s="41"/>
      <c r="I153" s="218"/>
      <c r="J153" s="41"/>
      <c r="K153" s="41"/>
      <c r="L153" s="45"/>
      <c r="M153" s="219"/>
      <c r="N153" s="22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79</v>
      </c>
    </row>
    <row r="154" s="12" customFormat="1">
      <c r="A154" s="12"/>
      <c r="B154" s="221"/>
      <c r="C154" s="222"/>
      <c r="D154" s="216" t="s">
        <v>122</v>
      </c>
      <c r="E154" s="223" t="s">
        <v>19</v>
      </c>
      <c r="F154" s="224" t="s">
        <v>143</v>
      </c>
      <c r="G154" s="222"/>
      <c r="H154" s="225">
        <v>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1" t="s">
        <v>122</v>
      </c>
      <c r="AU154" s="231" t="s">
        <v>79</v>
      </c>
      <c r="AV154" s="12" t="s">
        <v>79</v>
      </c>
      <c r="AW154" s="12" t="s">
        <v>31</v>
      </c>
      <c r="AX154" s="12" t="s">
        <v>77</v>
      </c>
      <c r="AY154" s="231" t="s">
        <v>113</v>
      </c>
    </row>
    <row r="155" s="1" customFormat="1" ht="16.5" customHeight="1">
      <c r="A155" s="39"/>
      <c r="B155" s="40"/>
      <c r="C155" s="203" t="s">
        <v>217</v>
      </c>
      <c r="D155" s="203" t="s">
        <v>114</v>
      </c>
      <c r="E155" s="204" t="s">
        <v>218</v>
      </c>
      <c r="F155" s="205" t="s">
        <v>219</v>
      </c>
      <c r="G155" s="206" t="s">
        <v>140</v>
      </c>
      <c r="H155" s="207">
        <v>8</v>
      </c>
      <c r="I155" s="208">
        <v>0</v>
      </c>
      <c r="J155" s="209">
        <f>ROUND(I155*H155,2)</f>
        <v>0</v>
      </c>
      <c r="K155" s="205" t="s">
        <v>141</v>
      </c>
      <c r="L155" s="45"/>
      <c r="M155" s="210" t="s">
        <v>19</v>
      </c>
      <c r="N155" s="211" t="s">
        <v>40</v>
      </c>
      <c r="O155" s="85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4" t="s">
        <v>119</v>
      </c>
      <c r="AT155" s="214" t="s">
        <v>114</v>
      </c>
      <c r="AU155" s="214" t="s">
        <v>79</v>
      </c>
      <c r="AY155" s="18" t="s">
        <v>113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8" t="s">
        <v>77</v>
      </c>
      <c r="BK155" s="215">
        <f>ROUND(I155*H155,2)</f>
        <v>0</v>
      </c>
      <c r="BL155" s="18" t="s">
        <v>119</v>
      </c>
      <c r="BM155" s="214" t="s">
        <v>220</v>
      </c>
    </row>
    <row r="156" s="1" customFormat="1">
      <c r="A156" s="39"/>
      <c r="B156" s="40"/>
      <c r="C156" s="41"/>
      <c r="D156" s="216" t="s">
        <v>121</v>
      </c>
      <c r="E156" s="41"/>
      <c r="F156" s="217" t="s">
        <v>219</v>
      </c>
      <c r="G156" s="41"/>
      <c r="H156" s="41"/>
      <c r="I156" s="218"/>
      <c r="J156" s="41"/>
      <c r="K156" s="41"/>
      <c r="L156" s="45"/>
      <c r="M156" s="219"/>
      <c r="N156" s="22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121</v>
      </c>
      <c r="AU156" s="18" t="s">
        <v>79</v>
      </c>
    </row>
    <row r="157" s="12" customFormat="1">
      <c r="A157" s="12"/>
      <c r="B157" s="221"/>
      <c r="C157" s="222"/>
      <c r="D157" s="216" t="s">
        <v>122</v>
      </c>
      <c r="E157" s="223" t="s">
        <v>19</v>
      </c>
      <c r="F157" s="224" t="s">
        <v>143</v>
      </c>
      <c r="G157" s="222"/>
      <c r="H157" s="225">
        <v>8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1" t="s">
        <v>122</v>
      </c>
      <c r="AU157" s="231" t="s">
        <v>79</v>
      </c>
      <c r="AV157" s="12" t="s">
        <v>79</v>
      </c>
      <c r="AW157" s="12" t="s">
        <v>31</v>
      </c>
      <c r="AX157" s="12" t="s">
        <v>77</v>
      </c>
      <c r="AY157" s="231" t="s">
        <v>113</v>
      </c>
    </row>
    <row r="158" s="1" customFormat="1" ht="16.5" customHeight="1">
      <c r="A158" s="39"/>
      <c r="B158" s="40"/>
      <c r="C158" s="203" t="s">
        <v>221</v>
      </c>
      <c r="D158" s="203" t="s">
        <v>114</v>
      </c>
      <c r="E158" s="204" t="s">
        <v>222</v>
      </c>
      <c r="F158" s="205" t="s">
        <v>223</v>
      </c>
      <c r="G158" s="206" t="s">
        <v>140</v>
      </c>
      <c r="H158" s="207">
        <v>1</v>
      </c>
      <c r="I158" s="208">
        <v>0</v>
      </c>
      <c r="J158" s="209">
        <f>ROUND(I158*H158,2)</f>
        <v>0</v>
      </c>
      <c r="K158" s="205" t="s">
        <v>141</v>
      </c>
      <c r="L158" s="45"/>
      <c r="M158" s="210" t="s">
        <v>19</v>
      </c>
      <c r="N158" s="211" t="s">
        <v>40</v>
      </c>
      <c r="O158" s="85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4" t="s">
        <v>119</v>
      </c>
      <c r="AT158" s="214" t="s">
        <v>114</v>
      </c>
      <c r="AU158" s="214" t="s">
        <v>79</v>
      </c>
      <c r="AY158" s="18" t="s">
        <v>113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8" t="s">
        <v>77</v>
      </c>
      <c r="BK158" s="215">
        <f>ROUND(I158*H158,2)</f>
        <v>0</v>
      </c>
      <c r="BL158" s="18" t="s">
        <v>119</v>
      </c>
      <c r="BM158" s="214" t="s">
        <v>224</v>
      </c>
    </row>
    <row r="159" s="1" customFormat="1">
      <c r="A159" s="39"/>
      <c r="B159" s="40"/>
      <c r="C159" s="41"/>
      <c r="D159" s="216" t="s">
        <v>121</v>
      </c>
      <c r="E159" s="41"/>
      <c r="F159" s="217" t="s">
        <v>223</v>
      </c>
      <c r="G159" s="41"/>
      <c r="H159" s="41"/>
      <c r="I159" s="218"/>
      <c r="J159" s="41"/>
      <c r="K159" s="41"/>
      <c r="L159" s="45"/>
      <c r="M159" s="219"/>
      <c r="N159" s="22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79</v>
      </c>
    </row>
    <row r="160" s="12" customFormat="1">
      <c r="A160" s="12"/>
      <c r="B160" s="221"/>
      <c r="C160" s="222"/>
      <c r="D160" s="216" t="s">
        <v>122</v>
      </c>
      <c r="E160" s="223" t="s">
        <v>19</v>
      </c>
      <c r="F160" s="224" t="s">
        <v>77</v>
      </c>
      <c r="G160" s="222"/>
      <c r="H160" s="225">
        <v>1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1" t="s">
        <v>122</v>
      </c>
      <c r="AU160" s="231" t="s">
        <v>79</v>
      </c>
      <c r="AV160" s="12" t="s">
        <v>79</v>
      </c>
      <c r="AW160" s="12" t="s">
        <v>31</v>
      </c>
      <c r="AX160" s="12" t="s">
        <v>77</v>
      </c>
      <c r="AY160" s="231" t="s">
        <v>113</v>
      </c>
    </row>
    <row r="161" s="1" customFormat="1" ht="16.5" customHeight="1">
      <c r="A161" s="39"/>
      <c r="B161" s="40"/>
      <c r="C161" s="203" t="s">
        <v>225</v>
      </c>
      <c r="D161" s="203" t="s">
        <v>114</v>
      </c>
      <c r="E161" s="204" t="s">
        <v>226</v>
      </c>
      <c r="F161" s="205" t="s">
        <v>227</v>
      </c>
      <c r="G161" s="206" t="s">
        <v>140</v>
      </c>
      <c r="H161" s="207">
        <v>1</v>
      </c>
      <c r="I161" s="208">
        <v>0</v>
      </c>
      <c r="J161" s="209">
        <f>ROUND(I161*H161,2)</f>
        <v>0</v>
      </c>
      <c r="K161" s="205" t="s">
        <v>141</v>
      </c>
      <c r="L161" s="45"/>
      <c r="M161" s="210" t="s">
        <v>19</v>
      </c>
      <c r="N161" s="211" t="s">
        <v>40</v>
      </c>
      <c r="O161" s="85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4" t="s">
        <v>119</v>
      </c>
      <c r="AT161" s="214" t="s">
        <v>114</v>
      </c>
      <c r="AU161" s="214" t="s">
        <v>79</v>
      </c>
      <c r="AY161" s="18" t="s">
        <v>113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8" t="s">
        <v>77</v>
      </c>
      <c r="BK161" s="215">
        <f>ROUND(I161*H161,2)</f>
        <v>0</v>
      </c>
      <c r="BL161" s="18" t="s">
        <v>119</v>
      </c>
      <c r="BM161" s="214" t="s">
        <v>228</v>
      </c>
    </row>
    <row r="162" s="1" customFormat="1">
      <c r="A162" s="39"/>
      <c r="B162" s="40"/>
      <c r="C162" s="41"/>
      <c r="D162" s="216" t="s">
        <v>121</v>
      </c>
      <c r="E162" s="41"/>
      <c r="F162" s="217" t="s">
        <v>227</v>
      </c>
      <c r="G162" s="41"/>
      <c r="H162" s="41"/>
      <c r="I162" s="218"/>
      <c r="J162" s="41"/>
      <c r="K162" s="41"/>
      <c r="L162" s="45"/>
      <c r="M162" s="219"/>
      <c r="N162" s="22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121</v>
      </c>
      <c r="AU162" s="18" t="s">
        <v>79</v>
      </c>
    </row>
    <row r="163" s="12" customFormat="1">
      <c r="A163" s="12"/>
      <c r="B163" s="221"/>
      <c r="C163" s="222"/>
      <c r="D163" s="216" t="s">
        <v>122</v>
      </c>
      <c r="E163" s="223" t="s">
        <v>19</v>
      </c>
      <c r="F163" s="224" t="s">
        <v>77</v>
      </c>
      <c r="G163" s="222"/>
      <c r="H163" s="225">
        <v>1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1" t="s">
        <v>122</v>
      </c>
      <c r="AU163" s="231" t="s">
        <v>79</v>
      </c>
      <c r="AV163" s="12" t="s">
        <v>79</v>
      </c>
      <c r="AW163" s="12" t="s">
        <v>31</v>
      </c>
      <c r="AX163" s="12" t="s">
        <v>77</v>
      </c>
      <c r="AY163" s="231" t="s">
        <v>113</v>
      </c>
    </row>
    <row r="164" s="1" customFormat="1" ht="16.5" customHeight="1">
      <c r="A164" s="39"/>
      <c r="B164" s="40"/>
      <c r="C164" s="203" t="s">
        <v>229</v>
      </c>
      <c r="D164" s="203" t="s">
        <v>114</v>
      </c>
      <c r="E164" s="204" t="s">
        <v>230</v>
      </c>
      <c r="F164" s="205" t="s">
        <v>231</v>
      </c>
      <c r="G164" s="206" t="s">
        <v>140</v>
      </c>
      <c r="H164" s="207">
        <v>8</v>
      </c>
      <c r="I164" s="208">
        <v>0</v>
      </c>
      <c r="J164" s="209">
        <f>ROUND(I164*H164,2)</f>
        <v>0</v>
      </c>
      <c r="K164" s="205" t="s">
        <v>141</v>
      </c>
      <c r="L164" s="45"/>
      <c r="M164" s="210" t="s">
        <v>19</v>
      </c>
      <c r="N164" s="211" t="s">
        <v>40</v>
      </c>
      <c r="O164" s="85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4" t="s">
        <v>119</v>
      </c>
      <c r="AT164" s="214" t="s">
        <v>114</v>
      </c>
      <c r="AU164" s="214" t="s">
        <v>79</v>
      </c>
      <c r="AY164" s="18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8" t="s">
        <v>77</v>
      </c>
      <c r="BK164" s="215">
        <f>ROUND(I164*H164,2)</f>
        <v>0</v>
      </c>
      <c r="BL164" s="18" t="s">
        <v>119</v>
      </c>
      <c r="BM164" s="214" t="s">
        <v>232</v>
      </c>
    </row>
    <row r="165" s="1" customFormat="1">
      <c r="A165" s="39"/>
      <c r="B165" s="40"/>
      <c r="C165" s="41"/>
      <c r="D165" s="216" t="s">
        <v>121</v>
      </c>
      <c r="E165" s="41"/>
      <c r="F165" s="217" t="s">
        <v>231</v>
      </c>
      <c r="G165" s="41"/>
      <c r="H165" s="41"/>
      <c r="I165" s="218"/>
      <c r="J165" s="41"/>
      <c r="K165" s="41"/>
      <c r="L165" s="45"/>
      <c r="M165" s="219"/>
      <c r="N165" s="22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121</v>
      </c>
      <c r="AU165" s="18" t="s">
        <v>79</v>
      </c>
    </row>
    <row r="166" s="12" customFormat="1">
      <c r="A166" s="12"/>
      <c r="B166" s="221"/>
      <c r="C166" s="222"/>
      <c r="D166" s="216" t="s">
        <v>122</v>
      </c>
      <c r="E166" s="223" t="s">
        <v>19</v>
      </c>
      <c r="F166" s="224" t="s">
        <v>143</v>
      </c>
      <c r="G166" s="222"/>
      <c r="H166" s="225">
        <v>8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1" t="s">
        <v>122</v>
      </c>
      <c r="AU166" s="231" t="s">
        <v>79</v>
      </c>
      <c r="AV166" s="12" t="s">
        <v>79</v>
      </c>
      <c r="AW166" s="12" t="s">
        <v>31</v>
      </c>
      <c r="AX166" s="12" t="s">
        <v>77</v>
      </c>
      <c r="AY166" s="231" t="s">
        <v>113</v>
      </c>
    </row>
    <row r="167" s="1" customFormat="1" ht="16.5" customHeight="1">
      <c r="A167" s="39"/>
      <c r="B167" s="40"/>
      <c r="C167" s="203" t="s">
        <v>233</v>
      </c>
      <c r="D167" s="203" t="s">
        <v>114</v>
      </c>
      <c r="E167" s="204" t="s">
        <v>234</v>
      </c>
      <c r="F167" s="205" t="s">
        <v>235</v>
      </c>
      <c r="G167" s="206" t="s">
        <v>140</v>
      </c>
      <c r="H167" s="207">
        <v>2</v>
      </c>
      <c r="I167" s="208">
        <v>0</v>
      </c>
      <c r="J167" s="209">
        <f>ROUND(I167*H167,2)</f>
        <v>0</v>
      </c>
      <c r="K167" s="205" t="s">
        <v>141</v>
      </c>
      <c r="L167" s="45"/>
      <c r="M167" s="210" t="s">
        <v>19</v>
      </c>
      <c r="N167" s="211" t="s">
        <v>40</v>
      </c>
      <c r="O167" s="85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4" t="s">
        <v>119</v>
      </c>
      <c r="AT167" s="214" t="s">
        <v>114</v>
      </c>
      <c r="AU167" s="214" t="s">
        <v>79</v>
      </c>
      <c r="AY167" s="18" t="s">
        <v>113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8" t="s">
        <v>77</v>
      </c>
      <c r="BK167" s="215">
        <f>ROUND(I167*H167,2)</f>
        <v>0</v>
      </c>
      <c r="BL167" s="18" t="s">
        <v>119</v>
      </c>
      <c r="BM167" s="214" t="s">
        <v>236</v>
      </c>
    </row>
    <row r="168" s="1" customFormat="1">
      <c r="A168" s="39"/>
      <c r="B168" s="40"/>
      <c r="C168" s="41"/>
      <c r="D168" s="216" t="s">
        <v>121</v>
      </c>
      <c r="E168" s="41"/>
      <c r="F168" s="217" t="s">
        <v>235</v>
      </c>
      <c r="G168" s="41"/>
      <c r="H168" s="41"/>
      <c r="I168" s="218"/>
      <c r="J168" s="41"/>
      <c r="K168" s="41"/>
      <c r="L168" s="45"/>
      <c r="M168" s="219"/>
      <c r="N168" s="22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121</v>
      </c>
      <c r="AU168" s="18" t="s">
        <v>79</v>
      </c>
    </row>
    <row r="169" s="12" customFormat="1">
      <c r="A169" s="12"/>
      <c r="B169" s="221"/>
      <c r="C169" s="222"/>
      <c r="D169" s="216" t="s">
        <v>122</v>
      </c>
      <c r="E169" s="223" t="s">
        <v>19</v>
      </c>
      <c r="F169" s="224" t="s">
        <v>79</v>
      </c>
      <c r="G169" s="222"/>
      <c r="H169" s="225">
        <v>2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1" t="s">
        <v>122</v>
      </c>
      <c r="AU169" s="231" t="s">
        <v>79</v>
      </c>
      <c r="AV169" s="12" t="s">
        <v>79</v>
      </c>
      <c r="AW169" s="12" t="s">
        <v>31</v>
      </c>
      <c r="AX169" s="12" t="s">
        <v>77</v>
      </c>
      <c r="AY169" s="231" t="s">
        <v>113</v>
      </c>
    </row>
    <row r="170" s="1" customFormat="1" ht="16.5" customHeight="1">
      <c r="A170" s="39"/>
      <c r="B170" s="40"/>
      <c r="C170" s="203" t="s">
        <v>237</v>
      </c>
      <c r="D170" s="203" t="s">
        <v>114</v>
      </c>
      <c r="E170" s="204" t="s">
        <v>238</v>
      </c>
      <c r="F170" s="205" t="s">
        <v>239</v>
      </c>
      <c r="G170" s="206" t="s">
        <v>140</v>
      </c>
      <c r="H170" s="207">
        <v>2</v>
      </c>
      <c r="I170" s="208">
        <v>0</v>
      </c>
      <c r="J170" s="209">
        <f>ROUND(I170*H170,2)</f>
        <v>0</v>
      </c>
      <c r="K170" s="205" t="s">
        <v>141</v>
      </c>
      <c r="L170" s="45"/>
      <c r="M170" s="210" t="s">
        <v>19</v>
      </c>
      <c r="N170" s="211" t="s">
        <v>40</v>
      </c>
      <c r="O170" s="85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4" t="s">
        <v>119</v>
      </c>
      <c r="AT170" s="214" t="s">
        <v>114</v>
      </c>
      <c r="AU170" s="214" t="s">
        <v>79</v>
      </c>
      <c r="AY170" s="18" t="s">
        <v>113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8" t="s">
        <v>77</v>
      </c>
      <c r="BK170" s="215">
        <f>ROUND(I170*H170,2)</f>
        <v>0</v>
      </c>
      <c r="BL170" s="18" t="s">
        <v>119</v>
      </c>
      <c r="BM170" s="214" t="s">
        <v>240</v>
      </c>
    </row>
    <row r="171" s="1" customFormat="1">
      <c r="A171" s="39"/>
      <c r="B171" s="40"/>
      <c r="C171" s="41"/>
      <c r="D171" s="216" t="s">
        <v>121</v>
      </c>
      <c r="E171" s="41"/>
      <c r="F171" s="217" t="s">
        <v>239</v>
      </c>
      <c r="G171" s="41"/>
      <c r="H171" s="41"/>
      <c r="I171" s="218"/>
      <c r="J171" s="41"/>
      <c r="K171" s="41"/>
      <c r="L171" s="45"/>
      <c r="M171" s="219"/>
      <c r="N171" s="22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121</v>
      </c>
      <c r="AU171" s="18" t="s">
        <v>79</v>
      </c>
    </row>
    <row r="172" s="12" customFormat="1">
      <c r="A172" s="12"/>
      <c r="B172" s="221"/>
      <c r="C172" s="222"/>
      <c r="D172" s="216" t="s">
        <v>122</v>
      </c>
      <c r="E172" s="223" t="s">
        <v>19</v>
      </c>
      <c r="F172" s="224" t="s">
        <v>79</v>
      </c>
      <c r="G172" s="222"/>
      <c r="H172" s="225">
        <v>2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1" t="s">
        <v>122</v>
      </c>
      <c r="AU172" s="231" t="s">
        <v>79</v>
      </c>
      <c r="AV172" s="12" t="s">
        <v>79</v>
      </c>
      <c r="AW172" s="12" t="s">
        <v>31</v>
      </c>
      <c r="AX172" s="12" t="s">
        <v>77</v>
      </c>
      <c r="AY172" s="231" t="s">
        <v>113</v>
      </c>
    </row>
    <row r="173" s="1" customFormat="1" ht="16.5" customHeight="1">
      <c r="A173" s="39"/>
      <c r="B173" s="40"/>
      <c r="C173" s="203" t="s">
        <v>241</v>
      </c>
      <c r="D173" s="203" t="s">
        <v>114</v>
      </c>
      <c r="E173" s="204" t="s">
        <v>242</v>
      </c>
      <c r="F173" s="205" t="s">
        <v>243</v>
      </c>
      <c r="G173" s="206" t="s">
        <v>140</v>
      </c>
      <c r="H173" s="207">
        <v>2</v>
      </c>
      <c r="I173" s="208">
        <v>0</v>
      </c>
      <c r="J173" s="209">
        <f>ROUND(I173*H173,2)</f>
        <v>0</v>
      </c>
      <c r="K173" s="205" t="s">
        <v>141</v>
      </c>
      <c r="L173" s="45"/>
      <c r="M173" s="210" t="s">
        <v>19</v>
      </c>
      <c r="N173" s="211" t="s">
        <v>40</v>
      </c>
      <c r="O173" s="85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4" t="s">
        <v>119</v>
      </c>
      <c r="AT173" s="214" t="s">
        <v>114</v>
      </c>
      <c r="AU173" s="214" t="s">
        <v>79</v>
      </c>
      <c r="AY173" s="18" t="s">
        <v>113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8" t="s">
        <v>77</v>
      </c>
      <c r="BK173" s="215">
        <f>ROUND(I173*H173,2)</f>
        <v>0</v>
      </c>
      <c r="BL173" s="18" t="s">
        <v>119</v>
      </c>
      <c r="BM173" s="214" t="s">
        <v>244</v>
      </c>
    </row>
    <row r="174" s="1" customFormat="1">
      <c r="A174" s="39"/>
      <c r="B174" s="40"/>
      <c r="C174" s="41"/>
      <c r="D174" s="216" t="s">
        <v>121</v>
      </c>
      <c r="E174" s="41"/>
      <c r="F174" s="217" t="s">
        <v>243</v>
      </c>
      <c r="G174" s="41"/>
      <c r="H174" s="41"/>
      <c r="I174" s="218"/>
      <c r="J174" s="41"/>
      <c r="K174" s="41"/>
      <c r="L174" s="45"/>
      <c r="M174" s="219"/>
      <c r="N174" s="22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121</v>
      </c>
      <c r="AU174" s="18" t="s">
        <v>79</v>
      </c>
    </row>
    <row r="175" s="12" customFormat="1">
      <c r="A175" s="12"/>
      <c r="B175" s="221"/>
      <c r="C175" s="222"/>
      <c r="D175" s="216" t="s">
        <v>122</v>
      </c>
      <c r="E175" s="223" t="s">
        <v>19</v>
      </c>
      <c r="F175" s="224" t="s">
        <v>79</v>
      </c>
      <c r="G175" s="222"/>
      <c r="H175" s="225">
        <v>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1" t="s">
        <v>122</v>
      </c>
      <c r="AU175" s="231" t="s">
        <v>79</v>
      </c>
      <c r="AV175" s="12" t="s">
        <v>79</v>
      </c>
      <c r="AW175" s="12" t="s">
        <v>31</v>
      </c>
      <c r="AX175" s="12" t="s">
        <v>77</v>
      </c>
      <c r="AY175" s="231" t="s">
        <v>113</v>
      </c>
    </row>
    <row r="176" s="1" customFormat="1" ht="16.5" customHeight="1">
      <c r="A176" s="39"/>
      <c r="B176" s="40"/>
      <c r="C176" s="203" t="s">
        <v>245</v>
      </c>
      <c r="D176" s="203" t="s">
        <v>114</v>
      </c>
      <c r="E176" s="204" t="s">
        <v>246</v>
      </c>
      <c r="F176" s="205" t="s">
        <v>247</v>
      </c>
      <c r="G176" s="206" t="s">
        <v>140</v>
      </c>
      <c r="H176" s="207">
        <v>2</v>
      </c>
      <c r="I176" s="208">
        <v>0</v>
      </c>
      <c r="J176" s="209">
        <f>ROUND(I176*H176,2)</f>
        <v>0</v>
      </c>
      <c r="K176" s="205" t="s">
        <v>141</v>
      </c>
      <c r="L176" s="45"/>
      <c r="M176" s="210" t="s">
        <v>19</v>
      </c>
      <c r="N176" s="211" t="s">
        <v>40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119</v>
      </c>
      <c r="AT176" s="214" t="s">
        <v>114</v>
      </c>
      <c r="AU176" s="214" t="s">
        <v>79</v>
      </c>
      <c r="AY176" s="18" t="s">
        <v>113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77</v>
      </c>
      <c r="BK176" s="215">
        <f>ROUND(I176*H176,2)</f>
        <v>0</v>
      </c>
      <c r="BL176" s="18" t="s">
        <v>119</v>
      </c>
      <c r="BM176" s="214" t="s">
        <v>248</v>
      </c>
    </row>
    <row r="177" s="1" customFormat="1">
      <c r="A177" s="39"/>
      <c r="B177" s="40"/>
      <c r="C177" s="41"/>
      <c r="D177" s="216" t="s">
        <v>121</v>
      </c>
      <c r="E177" s="41"/>
      <c r="F177" s="217" t="s">
        <v>247</v>
      </c>
      <c r="G177" s="41"/>
      <c r="H177" s="41"/>
      <c r="I177" s="218"/>
      <c r="J177" s="41"/>
      <c r="K177" s="41"/>
      <c r="L177" s="45"/>
      <c r="M177" s="219"/>
      <c r="N177" s="22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121</v>
      </c>
      <c r="AU177" s="18" t="s">
        <v>79</v>
      </c>
    </row>
    <row r="178" s="12" customFormat="1">
      <c r="A178" s="12"/>
      <c r="B178" s="221"/>
      <c r="C178" s="222"/>
      <c r="D178" s="216" t="s">
        <v>122</v>
      </c>
      <c r="E178" s="223" t="s">
        <v>19</v>
      </c>
      <c r="F178" s="224" t="s">
        <v>79</v>
      </c>
      <c r="G178" s="222"/>
      <c r="H178" s="225">
        <v>2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1" t="s">
        <v>122</v>
      </c>
      <c r="AU178" s="231" t="s">
        <v>79</v>
      </c>
      <c r="AV178" s="12" t="s">
        <v>79</v>
      </c>
      <c r="AW178" s="12" t="s">
        <v>31</v>
      </c>
      <c r="AX178" s="12" t="s">
        <v>77</v>
      </c>
      <c r="AY178" s="231" t="s">
        <v>113</v>
      </c>
    </row>
    <row r="179" s="1" customFormat="1" ht="16.5" customHeight="1">
      <c r="A179" s="39"/>
      <c r="B179" s="40"/>
      <c r="C179" s="203" t="s">
        <v>249</v>
      </c>
      <c r="D179" s="203" t="s">
        <v>114</v>
      </c>
      <c r="E179" s="204" t="s">
        <v>250</v>
      </c>
      <c r="F179" s="205" t="s">
        <v>251</v>
      </c>
      <c r="G179" s="206" t="s">
        <v>140</v>
      </c>
      <c r="H179" s="207">
        <v>2</v>
      </c>
      <c r="I179" s="208">
        <v>0</v>
      </c>
      <c r="J179" s="209">
        <f>ROUND(I179*H179,2)</f>
        <v>0</v>
      </c>
      <c r="K179" s="205" t="s">
        <v>141</v>
      </c>
      <c r="L179" s="45"/>
      <c r="M179" s="210" t="s">
        <v>19</v>
      </c>
      <c r="N179" s="211" t="s">
        <v>40</v>
      </c>
      <c r="O179" s="85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4" t="s">
        <v>119</v>
      </c>
      <c r="AT179" s="214" t="s">
        <v>114</v>
      </c>
      <c r="AU179" s="214" t="s">
        <v>79</v>
      </c>
      <c r="AY179" s="18" t="s">
        <v>113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8" t="s">
        <v>77</v>
      </c>
      <c r="BK179" s="215">
        <f>ROUND(I179*H179,2)</f>
        <v>0</v>
      </c>
      <c r="BL179" s="18" t="s">
        <v>119</v>
      </c>
      <c r="BM179" s="214" t="s">
        <v>252</v>
      </c>
    </row>
    <row r="180" s="1" customFormat="1">
      <c r="A180" s="39"/>
      <c r="B180" s="40"/>
      <c r="C180" s="41"/>
      <c r="D180" s="216" t="s">
        <v>121</v>
      </c>
      <c r="E180" s="41"/>
      <c r="F180" s="217" t="s">
        <v>251</v>
      </c>
      <c r="G180" s="41"/>
      <c r="H180" s="41"/>
      <c r="I180" s="218"/>
      <c r="J180" s="41"/>
      <c r="K180" s="41"/>
      <c r="L180" s="45"/>
      <c r="M180" s="219"/>
      <c r="N180" s="22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121</v>
      </c>
      <c r="AU180" s="18" t="s">
        <v>79</v>
      </c>
    </row>
    <row r="181" s="12" customFormat="1">
      <c r="A181" s="12"/>
      <c r="B181" s="221"/>
      <c r="C181" s="222"/>
      <c r="D181" s="216" t="s">
        <v>122</v>
      </c>
      <c r="E181" s="223" t="s">
        <v>19</v>
      </c>
      <c r="F181" s="224" t="s">
        <v>79</v>
      </c>
      <c r="G181" s="222"/>
      <c r="H181" s="225">
        <v>2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1" t="s">
        <v>122</v>
      </c>
      <c r="AU181" s="231" t="s">
        <v>79</v>
      </c>
      <c r="AV181" s="12" t="s">
        <v>79</v>
      </c>
      <c r="AW181" s="12" t="s">
        <v>31</v>
      </c>
      <c r="AX181" s="12" t="s">
        <v>77</v>
      </c>
      <c r="AY181" s="231" t="s">
        <v>113</v>
      </c>
    </row>
    <row r="182" s="1" customFormat="1" ht="16.5" customHeight="1">
      <c r="A182" s="39"/>
      <c r="B182" s="40"/>
      <c r="C182" s="203" t="s">
        <v>253</v>
      </c>
      <c r="D182" s="203" t="s">
        <v>114</v>
      </c>
      <c r="E182" s="204" t="s">
        <v>254</v>
      </c>
      <c r="F182" s="205" t="s">
        <v>255</v>
      </c>
      <c r="G182" s="206" t="s">
        <v>140</v>
      </c>
      <c r="H182" s="207">
        <v>2</v>
      </c>
      <c r="I182" s="208">
        <v>0</v>
      </c>
      <c r="J182" s="209">
        <f>ROUND(I182*H182,2)</f>
        <v>0</v>
      </c>
      <c r="K182" s="205" t="s">
        <v>141</v>
      </c>
      <c r="L182" s="45"/>
      <c r="M182" s="210" t="s">
        <v>19</v>
      </c>
      <c r="N182" s="211" t="s">
        <v>40</v>
      </c>
      <c r="O182" s="85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4" t="s">
        <v>119</v>
      </c>
      <c r="AT182" s="214" t="s">
        <v>114</v>
      </c>
      <c r="AU182" s="214" t="s">
        <v>79</v>
      </c>
      <c r="AY182" s="18" t="s">
        <v>113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8" t="s">
        <v>77</v>
      </c>
      <c r="BK182" s="215">
        <f>ROUND(I182*H182,2)</f>
        <v>0</v>
      </c>
      <c r="BL182" s="18" t="s">
        <v>119</v>
      </c>
      <c r="BM182" s="214" t="s">
        <v>256</v>
      </c>
    </row>
    <row r="183" s="1" customFormat="1">
      <c r="A183" s="39"/>
      <c r="B183" s="40"/>
      <c r="C183" s="41"/>
      <c r="D183" s="216" t="s">
        <v>121</v>
      </c>
      <c r="E183" s="41"/>
      <c r="F183" s="217" t="s">
        <v>255</v>
      </c>
      <c r="G183" s="41"/>
      <c r="H183" s="41"/>
      <c r="I183" s="218"/>
      <c r="J183" s="41"/>
      <c r="K183" s="41"/>
      <c r="L183" s="45"/>
      <c r="M183" s="219"/>
      <c r="N183" s="22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121</v>
      </c>
      <c r="AU183" s="18" t="s">
        <v>79</v>
      </c>
    </row>
    <row r="184" s="12" customFormat="1">
      <c r="A184" s="12"/>
      <c r="B184" s="221"/>
      <c r="C184" s="222"/>
      <c r="D184" s="216" t="s">
        <v>122</v>
      </c>
      <c r="E184" s="223" t="s">
        <v>19</v>
      </c>
      <c r="F184" s="224" t="s">
        <v>79</v>
      </c>
      <c r="G184" s="222"/>
      <c r="H184" s="225">
        <v>2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1" t="s">
        <v>122</v>
      </c>
      <c r="AU184" s="231" t="s">
        <v>79</v>
      </c>
      <c r="AV184" s="12" t="s">
        <v>79</v>
      </c>
      <c r="AW184" s="12" t="s">
        <v>31</v>
      </c>
      <c r="AX184" s="12" t="s">
        <v>77</v>
      </c>
      <c r="AY184" s="231" t="s">
        <v>113</v>
      </c>
    </row>
    <row r="185" s="1" customFormat="1" ht="16.5" customHeight="1">
      <c r="A185" s="39"/>
      <c r="B185" s="40"/>
      <c r="C185" s="203" t="s">
        <v>257</v>
      </c>
      <c r="D185" s="203" t="s">
        <v>114</v>
      </c>
      <c r="E185" s="204" t="s">
        <v>258</v>
      </c>
      <c r="F185" s="205" t="s">
        <v>259</v>
      </c>
      <c r="G185" s="206" t="s">
        <v>140</v>
      </c>
      <c r="H185" s="207">
        <v>2</v>
      </c>
      <c r="I185" s="208">
        <v>0</v>
      </c>
      <c r="J185" s="209">
        <f>ROUND(I185*H185,2)</f>
        <v>0</v>
      </c>
      <c r="K185" s="205" t="s">
        <v>141</v>
      </c>
      <c r="L185" s="45"/>
      <c r="M185" s="210" t="s">
        <v>19</v>
      </c>
      <c r="N185" s="211" t="s">
        <v>40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119</v>
      </c>
      <c r="AT185" s="214" t="s">
        <v>114</v>
      </c>
      <c r="AU185" s="214" t="s">
        <v>79</v>
      </c>
      <c r="AY185" s="18" t="s">
        <v>113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77</v>
      </c>
      <c r="BK185" s="215">
        <f>ROUND(I185*H185,2)</f>
        <v>0</v>
      </c>
      <c r="BL185" s="18" t="s">
        <v>119</v>
      </c>
      <c r="BM185" s="214" t="s">
        <v>260</v>
      </c>
    </row>
    <row r="186" s="1" customFormat="1">
      <c r="A186" s="39"/>
      <c r="B186" s="40"/>
      <c r="C186" s="41"/>
      <c r="D186" s="216" t="s">
        <v>121</v>
      </c>
      <c r="E186" s="41"/>
      <c r="F186" s="217" t="s">
        <v>259</v>
      </c>
      <c r="G186" s="41"/>
      <c r="H186" s="41"/>
      <c r="I186" s="218"/>
      <c r="J186" s="41"/>
      <c r="K186" s="41"/>
      <c r="L186" s="45"/>
      <c r="M186" s="219"/>
      <c r="N186" s="22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121</v>
      </c>
      <c r="AU186" s="18" t="s">
        <v>79</v>
      </c>
    </row>
    <row r="187" s="12" customFormat="1">
      <c r="A187" s="12"/>
      <c r="B187" s="221"/>
      <c r="C187" s="222"/>
      <c r="D187" s="216" t="s">
        <v>122</v>
      </c>
      <c r="E187" s="223" t="s">
        <v>19</v>
      </c>
      <c r="F187" s="224" t="s">
        <v>79</v>
      </c>
      <c r="G187" s="222"/>
      <c r="H187" s="225">
        <v>2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1" t="s">
        <v>122</v>
      </c>
      <c r="AU187" s="231" t="s">
        <v>79</v>
      </c>
      <c r="AV187" s="12" t="s">
        <v>79</v>
      </c>
      <c r="AW187" s="12" t="s">
        <v>31</v>
      </c>
      <c r="AX187" s="12" t="s">
        <v>77</v>
      </c>
      <c r="AY187" s="231" t="s">
        <v>113</v>
      </c>
    </row>
    <row r="188" s="1" customFormat="1" ht="16.5" customHeight="1">
      <c r="A188" s="39"/>
      <c r="B188" s="40"/>
      <c r="C188" s="203" t="s">
        <v>261</v>
      </c>
      <c r="D188" s="203" t="s">
        <v>114</v>
      </c>
      <c r="E188" s="204" t="s">
        <v>262</v>
      </c>
      <c r="F188" s="205" t="s">
        <v>263</v>
      </c>
      <c r="G188" s="206" t="s">
        <v>140</v>
      </c>
      <c r="H188" s="207">
        <v>2</v>
      </c>
      <c r="I188" s="208">
        <v>0</v>
      </c>
      <c r="J188" s="209">
        <f>ROUND(I188*H188,2)</f>
        <v>0</v>
      </c>
      <c r="K188" s="205" t="s">
        <v>141</v>
      </c>
      <c r="L188" s="45"/>
      <c r="M188" s="210" t="s">
        <v>19</v>
      </c>
      <c r="N188" s="211" t="s">
        <v>40</v>
      </c>
      <c r="O188" s="85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4" t="s">
        <v>119</v>
      </c>
      <c r="AT188" s="214" t="s">
        <v>114</v>
      </c>
      <c r="AU188" s="214" t="s">
        <v>79</v>
      </c>
      <c r="AY188" s="18" t="s">
        <v>113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8" t="s">
        <v>77</v>
      </c>
      <c r="BK188" s="215">
        <f>ROUND(I188*H188,2)</f>
        <v>0</v>
      </c>
      <c r="BL188" s="18" t="s">
        <v>119</v>
      </c>
      <c r="BM188" s="214" t="s">
        <v>264</v>
      </c>
    </row>
    <row r="189" s="1" customFormat="1">
      <c r="A189" s="39"/>
      <c r="B189" s="40"/>
      <c r="C189" s="41"/>
      <c r="D189" s="216" t="s">
        <v>121</v>
      </c>
      <c r="E189" s="41"/>
      <c r="F189" s="217" t="s">
        <v>263</v>
      </c>
      <c r="G189" s="41"/>
      <c r="H189" s="41"/>
      <c r="I189" s="218"/>
      <c r="J189" s="41"/>
      <c r="K189" s="41"/>
      <c r="L189" s="45"/>
      <c r="M189" s="219"/>
      <c r="N189" s="22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121</v>
      </c>
      <c r="AU189" s="18" t="s">
        <v>79</v>
      </c>
    </row>
    <row r="190" s="12" customFormat="1">
      <c r="A190" s="12"/>
      <c r="B190" s="221"/>
      <c r="C190" s="222"/>
      <c r="D190" s="216" t="s">
        <v>122</v>
      </c>
      <c r="E190" s="223" t="s">
        <v>19</v>
      </c>
      <c r="F190" s="224" t="s">
        <v>79</v>
      </c>
      <c r="G190" s="222"/>
      <c r="H190" s="225">
        <v>2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1" t="s">
        <v>122</v>
      </c>
      <c r="AU190" s="231" t="s">
        <v>79</v>
      </c>
      <c r="AV190" s="12" t="s">
        <v>79</v>
      </c>
      <c r="AW190" s="12" t="s">
        <v>31</v>
      </c>
      <c r="AX190" s="12" t="s">
        <v>77</v>
      </c>
      <c r="AY190" s="231" t="s">
        <v>113</v>
      </c>
    </row>
    <row r="191" s="1" customFormat="1" ht="16.5" customHeight="1">
      <c r="A191" s="39"/>
      <c r="B191" s="40"/>
      <c r="C191" s="203" t="s">
        <v>265</v>
      </c>
      <c r="D191" s="203" t="s">
        <v>114</v>
      </c>
      <c r="E191" s="204" t="s">
        <v>266</v>
      </c>
      <c r="F191" s="205" t="s">
        <v>267</v>
      </c>
      <c r="G191" s="206" t="s">
        <v>140</v>
      </c>
      <c r="H191" s="207">
        <v>2</v>
      </c>
      <c r="I191" s="208">
        <v>0</v>
      </c>
      <c r="J191" s="209">
        <f>ROUND(I191*H191,2)</f>
        <v>0</v>
      </c>
      <c r="K191" s="205" t="s">
        <v>141</v>
      </c>
      <c r="L191" s="45"/>
      <c r="M191" s="210" t="s">
        <v>19</v>
      </c>
      <c r="N191" s="211" t="s">
        <v>40</v>
      </c>
      <c r="O191" s="85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4" t="s">
        <v>119</v>
      </c>
      <c r="AT191" s="214" t="s">
        <v>114</v>
      </c>
      <c r="AU191" s="214" t="s">
        <v>79</v>
      </c>
      <c r="AY191" s="18" t="s">
        <v>113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8" t="s">
        <v>77</v>
      </c>
      <c r="BK191" s="215">
        <f>ROUND(I191*H191,2)</f>
        <v>0</v>
      </c>
      <c r="BL191" s="18" t="s">
        <v>119</v>
      </c>
      <c r="BM191" s="214" t="s">
        <v>268</v>
      </c>
    </row>
    <row r="192" s="1" customFormat="1">
      <c r="A192" s="39"/>
      <c r="B192" s="40"/>
      <c r="C192" s="41"/>
      <c r="D192" s="216" t="s">
        <v>121</v>
      </c>
      <c r="E192" s="41"/>
      <c r="F192" s="217" t="s">
        <v>267</v>
      </c>
      <c r="G192" s="41"/>
      <c r="H192" s="41"/>
      <c r="I192" s="218"/>
      <c r="J192" s="41"/>
      <c r="K192" s="41"/>
      <c r="L192" s="45"/>
      <c r="M192" s="219"/>
      <c r="N192" s="22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121</v>
      </c>
      <c r="AU192" s="18" t="s">
        <v>79</v>
      </c>
    </row>
    <row r="193" s="12" customFormat="1">
      <c r="A193" s="12"/>
      <c r="B193" s="221"/>
      <c r="C193" s="222"/>
      <c r="D193" s="216" t="s">
        <v>122</v>
      </c>
      <c r="E193" s="223" t="s">
        <v>19</v>
      </c>
      <c r="F193" s="224" t="s">
        <v>79</v>
      </c>
      <c r="G193" s="222"/>
      <c r="H193" s="225">
        <v>2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1" t="s">
        <v>122</v>
      </c>
      <c r="AU193" s="231" t="s">
        <v>79</v>
      </c>
      <c r="AV193" s="12" t="s">
        <v>79</v>
      </c>
      <c r="AW193" s="12" t="s">
        <v>31</v>
      </c>
      <c r="AX193" s="12" t="s">
        <v>77</v>
      </c>
      <c r="AY193" s="231" t="s">
        <v>113</v>
      </c>
    </row>
    <row r="194" s="1" customFormat="1" ht="21.75" customHeight="1">
      <c r="A194" s="39"/>
      <c r="B194" s="40"/>
      <c r="C194" s="203" t="s">
        <v>269</v>
      </c>
      <c r="D194" s="203" t="s">
        <v>114</v>
      </c>
      <c r="E194" s="204" t="s">
        <v>270</v>
      </c>
      <c r="F194" s="205" t="s">
        <v>271</v>
      </c>
      <c r="G194" s="206" t="s">
        <v>272</v>
      </c>
      <c r="H194" s="207">
        <v>8</v>
      </c>
      <c r="I194" s="208">
        <v>0</v>
      </c>
      <c r="J194" s="209">
        <f>ROUND(I194*H194,2)</f>
        <v>0</v>
      </c>
      <c r="K194" s="205" t="s">
        <v>141</v>
      </c>
      <c r="L194" s="45"/>
      <c r="M194" s="210" t="s">
        <v>19</v>
      </c>
      <c r="N194" s="211" t="s">
        <v>40</v>
      </c>
      <c r="O194" s="85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4" t="s">
        <v>119</v>
      </c>
      <c r="AT194" s="214" t="s">
        <v>114</v>
      </c>
      <c r="AU194" s="214" t="s">
        <v>79</v>
      </c>
      <c r="AY194" s="18" t="s">
        <v>113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8" t="s">
        <v>77</v>
      </c>
      <c r="BK194" s="215">
        <f>ROUND(I194*H194,2)</f>
        <v>0</v>
      </c>
      <c r="BL194" s="18" t="s">
        <v>119</v>
      </c>
      <c r="BM194" s="214" t="s">
        <v>273</v>
      </c>
    </row>
    <row r="195" s="1" customFormat="1">
      <c r="A195" s="39"/>
      <c r="B195" s="40"/>
      <c r="C195" s="41"/>
      <c r="D195" s="216" t="s">
        <v>121</v>
      </c>
      <c r="E195" s="41"/>
      <c r="F195" s="217" t="s">
        <v>271</v>
      </c>
      <c r="G195" s="41"/>
      <c r="H195" s="41"/>
      <c r="I195" s="218"/>
      <c r="J195" s="41"/>
      <c r="K195" s="41"/>
      <c r="L195" s="45"/>
      <c r="M195" s="219"/>
      <c r="N195" s="22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79</v>
      </c>
    </row>
    <row r="196" s="12" customFormat="1">
      <c r="A196" s="12"/>
      <c r="B196" s="221"/>
      <c r="C196" s="222"/>
      <c r="D196" s="216" t="s">
        <v>122</v>
      </c>
      <c r="E196" s="223" t="s">
        <v>19</v>
      </c>
      <c r="F196" s="224" t="s">
        <v>143</v>
      </c>
      <c r="G196" s="222"/>
      <c r="H196" s="225">
        <v>8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1" t="s">
        <v>122</v>
      </c>
      <c r="AU196" s="231" t="s">
        <v>79</v>
      </c>
      <c r="AV196" s="12" t="s">
        <v>79</v>
      </c>
      <c r="AW196" s="12" t="s">
        <v>31</v>
      </c>
      <c r="AX196" s="12" t="s">
        <v>77</v>
      </c>
      <c r="AY196" s="231" t="s">
        <v>113</v>
      </c>
    </row>
    <row r="197" s="1" customFormat="1" ht="16.5" customHeight="1">
      <c r="A197" s="39"/>
      <c r="B197" s="40"/>
      <c r="C197" s="203" t="s">
        <v>274</v>
      </c>
      <c r="D197" s="203" t="s">
        <v>114</v>
      </c>
      <c r="E197" s="204" t="s">
        <v>275</v>
      </c>
      <c r="F197" s="205" t="s">
        <v>276</v>
      </c>
      <c r="G197" s="206" t="s">
        <v>140</v>
      </c>
      <c r="H197" s="207">
        <v>2</v>
      </c>
      <c r="I197" s="208">
        <v>0</v>
      </c>
      <c r="J197" s="209">
        <f>ROUND(I197*H197,2)</f>
        <v>0</v>
      </c>
      <c r="K197" s="205" t="s">
        <v>141</v>
      </c>
      <c r="L197" s="45"/>
      <c r="M197" s="210" t="s">
        <v>19</v>
      </c>
      <c r="N197" s="211" t="s">
        <v>40</v>
      </c>
      <c r="O197" s="85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4" t="s">
        <v>119</v>
      </c>
      <c r="AT197" s="214" t="s">
        <v>114</v>
      </c>
      <c r="AU197" s="214" t="s">
        <v>79</v>
      </c>
      <c r="AY197" s="18" t="s">
        <v>113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8" t="s">
        <v>77</v>
      </c>
      <c r="BK197" s="215">
        <f>ROUND(I197*H197,2)</f>
        <v>0</v>
      </c>
      <c r="BL197" s="18" t="s">
        <v>119</v>
      </c>
      <c r="BM197" s="214" t="s">
        <v>277</v>
      </c>
    </row>
    <row r="198" s="1" customFormat="1">
      <c r="A198" s="39"/>
      <c r="B198" s="40"/>
      <c r="C198" s="41"/>
      <c r="D198" s="216" t="s">
        <v>121</v>
      </c>
      <c r="E198" s="41"/>
      <c r="F198" s="217" t="s">
        <v>276</v>
      </c>
      <c r="G198" s="41"/>
      <c r="H198" s="41"/>
      <c r="I198" s="218"/>
      <c r="J198" s="41"/>
      <c r="K198" s="41"/>
      <c r="L198" s="45"/>
      <c r="M198" s="219"/>
      <c r="N198" s="22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121</v>
      </c>
      <c r="AU198" s="18" t="s">
        <v>79</v>
      </c>
    </row>
    <row r="199" s="12" customFormat="1">
      <c r="A199" s="12"/>
      <c r="B199" s="221"/>
      <c r="C199" s="222"/>
      <c r="D199" s="216" t="s">
        <v>122</v>
      </c>
      <c r="E199" s="223" t="s">
        <v>19</v>
      </c>
      <c r="F199" s="224" t="s">
        <v>79</v>
      </c>
      <c r="G199" s="222"/>
      <c r="H199" s="225">
        <v>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1" t="s">
        <v>122</v>
      </c>
      <c r="AU199" s="231" t="s">
        <v>79</v>
      </c>
      <c r="AV199" s="12" t="s">
        <v>79</v>
      </c>
      <c r="AW199" s="12" t="s">
        <v>31</v>
      </c>
      <c r="AX199" s="12" t="s">
        <v>77</v>
      </c>
      <c r="AY199" s="231" t="s">
        <v>113</v>
      </c>
    </row>
    <row r="200" s="1" customFormat="1" ht="21.75" customHeight="1">
      <c r="A200" s="39"/>
      <c r="B200" s="40"/>
      <c r="C200" s="203" t="s">
        <v>278</v>
      </c>
      <c r="D200" s="203" t="s">
        <v>114</v>
      </c>
      <c r="E200" s="204" t="s">
        <v>279</v>
      </c>
      <c r="F200" s="205" t="s">
        <v>280</v>
      </c>
      <c r="G200" s="206" t="s">
        <v>140</v>
      </c>
      <c r="H200" s="207">
        <v>2</v>
      </c>
      <c r="I200" s="208">
        <v>0</v>
      </c>
      <c r="J200" s="209">
        <f>ROUND(I200*H200,2)</f>
        <v>0</v>
      </c>
      <c r="K200" s="205" t="s">
        <v>141</v>
      </c>
      <c r="L200" s="45"/>
      <c r="M200" s="210" t="s">
        <v>19</v>
      </c>
      <c r="N200" s="211" t="s">
        <v>40</v>
      </c>
      <c r="O200" s="85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4" t="s">
        <v>119</v>
      </c>
      <c r="AT200" s="214" t="s">
        <v>114</v>
      </c>
      <c r="AU200" s="214" t="s">
        <v>79</v>
      </c>
      <c r="AY200" s="18" t="s">
        <v>113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8" t="s">
        <v>77</v>
      </c>
      <c r="BK200" s="215">
        <f>ROUND(I200*H200,2)</f>
        <v>0</v>
      </c>
      <c r="BL200" s="18" t="s">
        <v>119</v>
      </c>
      <c r="BM200" s="214" t="s">
        <v>281</v>
      </c>
    </row>
    <row r="201" s="1" customFormat="1">
      <c r="A201" s="39"/>
      <c r="B201" s="40"/>
      <c r="C201" s="41"/>
      <c r="D201" s="216" t="s">
        <v>121</v>
      </c>
      <c r="E201" s="41"/>
      <c r="F201" s="217" t="s">
        <v>280</v>
      </c>
      <c r="G201" s="41"/>
      <c r="H201" s="41"/>
      <c r="I201" s="218"/>
      <c r="J201" s="41"/>
      <c r="K201" s="41"/>
      <c r="L201" s="45"/>
      <c r="M201" s="219"/>
      <c r="N201" s="22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121</v>
      </c>
      <c r="AU201" s="18" t="s">
        <v>79</v>
      </c>
    </row>
    <row r="202" s="12" customFormat="1">
      <c r="A202" s="12"/>
      <c r="B202" s="221"/>
      <c r="C202" s="222"/>
      <c r="D202" s="216" t="s">
        <v>122</v>
      </c>
      <c r="E202" s="223" t="s">
        <v>19</v>
      </c>
      <c r="F202" s="224" t="s">
        <v>79</v>
      </c>
      <c r="G202" s="222"/>
      <c r="H202" s="225">
        <v>2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1" t="s">
        <v>122</v>
      </c>
      <c r="AU202" s="231" t="s">
        <v>79</v>
      </c>
      <c r="AV202" s="12" t="s">
        <v>79</v>
      </c>
      <c r="AW202" s="12" t="s">
        <v>31</v>
      </c>
      <c r="AX202" s="12" t="s">
        <v>77</v>
      </c>
      <c r="AY202" s="231" t="s">
        <v>113</v>
      </c>
    </row>
    <row r="203" s="1" customFormat="1" ht="16.5" customHeight="1">
      <c r="A203" s="39"/>
      <c r="B203" s="40"/>
      <c r="C203" s="203" t="s">
        <v>282</v>
      </c>
      <c r="D203" s="203" t="s">
        <v>114</v>
      </c>
      <c r="E203" s="204" t="s">
        <v>283</v>
      </c>
      <c r="F203" s="205" t="s">
        <v>284</v>
      </c>
      <c r="G203" s="206" t="s">
        <v>140</v>
      </c>
      <c r="H203" s="207">
        <v>2</v>
      </c>
      <c r="I203" s="208">
        <v>0</v>
      </c>
      <c r="J203" s="209">
        <f>ROUND(I203*H203,2)</f>
        <v>0</v>
      </c>
      <c r="K203" s="205" t="s">
        <v>141</v>
      </c>
      <c r="L203" s="45"/>
      <c r="M203" s="210" t="s">
        <v>19</v>
      </c>
      <c r="N203" s="211" t="s">
        <v>40</v>
      </c>
      <c r="O203" s="85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4" t="s">
        <v>119</v>
      </c>
      <c r="AT203" s="214" t="s">
        <v>114</v>
      </c>
      <c r="AU203" s="214" t="s">
        <v>79</v>
      </c>
      <c r="AY203" s="18" t="s">
        <v>113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8" t="s">
        <v>77</v>
      </c>
      <c r="BK203" s="215">
        <f>ROUND(I203*H203,2)</f>
        <v>0</v>
      </c>
      <c r="BL203" s="18" t="s">
        <v>119</v>
      </c>
      <c r="BM203" s="214" t="s">
        <v>285</v>
      </c>
    </row>
    <row r="204" s="1" customFormat="1">
      <c r="A204" s="39"/>
      <c r="B204" s="40"/>
      <c r="C204" s="41"/>
      <c r="D204" s="216" t="s">
        <v>121</v>
      </c>
      <c r="E204" s="41"/>
      <c r="F204" s="217" t="s">
        <v>284</v>
      </c>
      <c r="G204" s="41"/>
      <c r="H204" s="41"/>
      <c r="I204" s="218"/>
      <c r="J204" s="41"/>
      <c r="K204" s="41"/>
      <c r="L204" s="45"/>
      <c r="M204" s="219"/>
      <c r="N204" s="22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121</v>
      </c>
      <c r="AU204" s="18" t="s">
        <v>79</v>
      </c>
    </row>
    <row r="205" s="12" customFormat="1">
      <c r="A205" s="12"/>
      <c r="B205" s="221"/>
      <c r="C205" s="222"/>
      <c r="D205" s="216" t="s">
        <v>122</v>
      </c>
      <c r="E205" s="223" t="s">
        <v>19</v>
      </c>
      <c r="F205" s="224" t="s">
        <v>79</v>
      </c>
      <c r="G205" s="222"/>
      <c r="H205" s="225">
        <v>2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1" t="s">
        <v>122</v>
      </c>
      <c r="AU205" s="231" t="s">
        <v>79</v>
      </c>
      <c r="AV205" s="12" t="s">
        <v>79</v>
      </c>
      <c r="AW205" s="12" t="s">
        <v>31</v>
      </c>
      <c r="AX205" s="12" t="s">
        <v>77</v>
      </c>
      <c r="AY205" s="231" t="s">
        <v>113</v>
      </c>
    </row>
    <row r="206" s="1" customFormat="1" ht="16.5" customHeight="1">
      <c r="A206" s="39"/>
      <c r="B206" s="40"/>
      <c r="C206" s="203" t="s">
        <v>286</v>
      </c>
      <c r="D206" s="203" t="s">
        <v>114</v>
      </c>
      <c r="E206" s="204" t="s">
        <v>287</v>
      </c>
      <c r="F206" s="205" t="s">
        <v>288</v>
      </c>
      <c r="G206" s="206" t="s">
        <v>140</v>
      </c>
      <c r="H206" s="207">
        <v>1</v>
      </c>
      <c r="I206" s="208">
        <v>0</v>
      </c>
      <c r="J206" s="209">
        <f>ROUND(I206*H206,2)</f>
        <v>0</v>
      </c>
      <c r="K206" s="205" t="s">
        <v>141</v>
      </c>
      <c r="L206" s="45"/>
      <c r="M206" s="210" t="s">
        <v>19</v>
      </c>
      <c r="N206" s="211" t="s">
        <v>40</v>
      </c>
      <c r="O206" s="85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4" t="s">
        <v>119</v>
      </c>
      <c r="AT206" s="214" t="s">
        <v>114</v>
      </c>
      <c r="AU206" s="214" t="s">
        <v>79</v>
      </c>
      <c r="AY206" s="18" t="s">
        <v>113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8" t="s">
        <v>77</v>
      </c>
      <c r="BK206" s="215">
        <f>ROUND(I206*H206,2)</f>
        <v>0</v>
      </c>
      <c r="BL206" s="18" t="s">
        <v>119</v>
      </c>
      <c r="BM206" s="214" t="s">
        <v>289</v>
      </c>
    </row>
    <row r="207" s="1" customFormat="1">
      <c r="A207" s="39"/>
      <c r="B207" s="40"/>
      <c r="C207" s="41"/>
      <c r="D207" s="216" t="s">
        <v>121</v>
      </c>
      <c r="E207" s="41"/>
      <c r="F207" s="217" t="s">
        <v>288</v>
      </c>
      <c r="G207" s="41"/>
      <c r="H207" s="41"/>
      <c r="I207" s="218"/>
      <c r="J207" s="41"/>
      <c r="K207" s="41"/>
      <c r="L207" s="45"/>
      <c r="M207" s="219"/>
      <c r="N207" s="22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121</v>
      </c>
      <c r="AU207" s="18" t="s">
        <v>79</v>
      </c>
    </row>
    <row r="208" s="12" customFormat="1">
      <c r="A208" s="12"/>
      <c r="B208" s="221"/>
      <c r="C208" s="222"/>
      <c r="D208" s="216" t="s">
        <v>122</v>
      </c>
      <c r="E208" s="223" t="s">
        <v>19</v>
      </c>
      <c r="F208" s="224" t="s">
        <v>77</v>
      </c>
      <c r="G208" s="222"/>
      <c r="H208" s="225">
        <v>1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1" t="s">
        <v>122</v>
      </c>
      <c r="AU208" s="231" t="s">
        <v>79</v>
      </c>
      <c r="AV208" s="12" t="s">
        <v>79</v>
      </c>
      <c r="AW208" s="12" t="s">
        <v>31</v>
      </c>
      <c r="AX208" s="12" t="s">
        <v>77</v>
      </c>
      <c r="AY208" s="231" t="s">
        <v>113</v>
      </c>
    </row>
    <row r="209" s="1" customFormat="1" ht="16.5" customHeight="1">
      <c r="A209" s="39"/>
      <c r="B209" s="40"/>
      <c r="C209" s="203" t="s">
        <v>290</v>
      </c>
      <c r="D209" s="203" t="s">
        <v>114</v>
      </c>
      <c r="E209" s="204" t="s">
        <v>291</v>
      </c>
      <c r="F209" s="205" t="s">
        <v>292</v>
      </c>
      <c r="G209" s="206" t="s">
        <v>140</v>
      </c>
      <c r="H209" s="207">
        <v>1</v>
      </c>
      <c r="I209" s="208">
        <v>0</v>
      </c>
      <c r="J209" s="209">
        <f>ROUND(I209*H209,2)</f>
        <v>0</v>
      </c>
      <c r="K209" s="205" t="s">
        <v>141</v>
      </c>
      <c r="L209" s="45"/>
      <c r="M209" s="210" t="s">
        <v>19</v>
      </c>
      <c r="N209" s="211" t="s">
        <v>40</v>
      </c>
      <c r="O209" s="85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4" t="s">
        <v>119</v>
      </c>
      <c r="AT209" s="214" t="s">
        <v>114</v>
      </c>
      <c r="AU209" s="214" t="s">
        <v>79</v>
      </c>
      <c r="AY209" s="18" t="s">
        <v>113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8" t="s">
        <v>77</v>
      </c>
      <c r="BK209" s="215">
        <f>ROUND(I209*H209,2)</f>
        <v>0</v>
      </c>
      <c r="BL209" s="18" t="s">
        <v>119</v>
      </c>
      <c r="BM209" s="214" t="s">
        <v>293</v>
      </c>
    </row>
    <row r="210" s="1" customFormat="1">
      <c r="A210" s="39"/>
      <c r="B210" s="40"/>
      <c r="C210" s="41"/>
      <c r="D210" s="216" t="s">
        <v>121</v>
      </c>
      <c r="E210" s="41"/>
      <c r="F210" s="217" t="s">
        <v>292</v>
      </c>
      <c r="G210" s="41"/>
      <c r="H210" s="41"/>
      <c r="I210" s="218"/>
      <c r="J210" s="41"/>
      <c r="K210" s="41"/>
      <c r="L210" s="45"/>
      <c r="M210" s="219"/>
      <c r="N210" s="22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121</v>
      </c>
      <c r="AU210" s="18" t="s">
        <v>79</v>
      </c>
    </row>
    <row r="211" s="12" customFormat="1">
      <c r="A211" s="12"/>
      <c r="B211" s="221"/>
      <c r="C211" s="222"/>
      <c r="D211" s="216" t="s">
        <v>122</v>
      </c>
      <c r="E211" s="223" t="s">
        <v>19</v>
      </c>
      <c r="F211" s="224" t="s">
        <v>77</v>
      </c>
      <c r="G211" s="222"/>
      <c r="H211" s="225">
        <v>1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1" t="s">
        <v>122</v>
      </c>
      <c r="AU211" s="231" t="s">
        <v>79</v>
      </c>
      <c r="AV211" s="12" t="s">
        <v>79</v>
      </c>
      <c r="AW211" s="12" t="s">
        <v>31</v>
      </c>
      <c r="AX211" s="12" t="s">
        <v>77</v>
      </c>
      <c r="AY211" s="231" t="s">
        <v>113</v>
      </c>
    </row>
    <row r="212" s="1" customFormat="1" ht="16.5" customHeight="1">
      <c r="A212" s="39"/>
      <c r="B212" s="40"/>
      <c r="C212" s="203" t="s">
        <v>294</v>
      </c>
      <c r="D212" s="203" t="s">
        <v>114</v>
      </c>
      <c r="E212" s="204" t="s">
        <v>295</v>
      </c>
      <c r="F212" s="205" t="s">
        <v>296</v>
      </c>
      <c r="G212" s="206" t="s">
        <v>297</v>
      </c>
      <c r="H212" s="207">
        <v>2</v>
      </c>
      <c r="I212" s="208">
        <v>0</v>
      </c>
      <c r="J212" s="209">
        <f>ROUND(I212*H212,2)</f>
        <v>0</v>
      </c>
      <c r="K212" s="205" t="s">
        <v>118</v>
      </c>
      <c r="L212" s="45"/>
      <c r="M212" s="210" t="s">
        <v>19</v>
      </c>
      <c r="N212" s="211" t="s">
        <v>40</v>
      </c>
      <c r="O212" s="85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4" t="s">
        <v>119</v>
      </c>
      <c r="AT212" s="214" t="s">
        <v>114</v>
      </c>
      <c r="AU212" s="214" t="s">
        <v>79</v>
      </c>
      <c r="AY212" s="18" t="s">
        <v>113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8" t="s">
        <v>77</v>
      </c>
      <c r="BK212" s="215">
        <f>ROUND(I212*H212,2)</f>
        <v>0</v>
      </c>
      <c r="BL212" s="18" t="s">
        <v>119</v>
      </c>
      <c r="BM212" s="214" t="s">
        <v>298</v>
      </c>
    </row>
    <row r="213" s="1" customFormat="1">
      <c r="A213" s="39"/>
      <c r="B213" s="40"/>
      <c r="C213" s="41"/>
      <c r="D213" s="216" t="s">
        <v>121</v>
      </c>
      <c r="E213" s="41"/>
      <c r="F213" s="217" t="s">
        <v>296</v>
      </c>
      <c r="G213" s="41"/>
      <c r="H213" s="41"/>
      <c r="I213" s="218"/>
      <c r="J213" s="41"/>
      <c r="K213" s="41"/>
      <c r="L213" s="45"/>
      <c r="M213" s="219"/>
      <c r="N213" s="22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121</v>
      </c>
      <c r="AU213" s="18" t="s">
        <v>79</v>
      </c>
    </row>
    <row r="214" s="12" customFormat="1">
      <c r="A214" s="12"/>
      <c r="B214" s="221"/>
      <c r="C214" s="222"/>
      <c r="D214" s="216" t="s">
        <v>122</v>
      </c>
      <c r="E214" s="223" t="s">
        <v>19</v>
      </c>
      <c r="F214" s="224" t="s">
        <v>79</v>
      </c>
      <c r="G214" s="222"/>
      <c r="H214" s="225">
        <v>2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1" t="s">
        <v>122</v>
      </c>
      <c r="AU214" s="231" t="s">
        <v>79</v>
      </c>
      <c r="AV214" s="12" t="s">
        <v>79</v>
      </c>
      <c r="AW214" s="12" t="s">
        <v>31</v>
      </c>
      <c r="AX214" s="12" t="s">
        <v>77</v>
      </c>
      <c r="AY214" s="231" t="s">
        <v>113</v>
      </c>
    </row>
    <row r="215" s="1" customFormat="1" ht="24.15" customHeight="1">
      <c r="A215" s="39"/>
      <c r="B215" s="40"/>
      <c r="C215" s="203" t="s">
        <v>299</v>
      </c>
      <c r="D215" s="203" t="s">
        <v>114</v>
      </c>
      <c r="E215" s="204" t="s">
        <v>300</v>
      </c>
      <c r="F215" s="205" t="s">
        <v>301</v>
      </c>
      <c r="G215" s="206" t="s">
        <v>302</v>
      </c>
      <c r="H215" s="207">
        <v>1</v>
      </c>
      <c r="I215" s="208">
        <v>0</v>
      </c>
      <c r="J215" s="209">
        <f>ROUND(I215*H215,2)</f>
        <v>0</v>
      </c>
      <c r="K215" s="205" t="s">
        <v>118</v>
      </c>
      <c r="L215" s="45"/>
      <c r="M215" s="210" t="s">
        <v>19</v>
      </c>
      <c r="N215" s="211" t="s">
        <v>40</v>
      </c>
      <c r="O215" s="85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4" t="s">
        <v>119</v>
      </c>
      <c r="AT215" s="214" t="s">
        <v>114</v>
      </c>
      <c r="AU215" s="214" t="s">
        <v>79</v>
      </c>
      <c r="AY215" s="18" t="s">
        <v>113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8" t="s">
        <v>77</v>
      </c>
      <c r="BK215" s="215">
        <f>ROUND(I215*H215,2)</f>
        <v>0</v>
      </c>
      <c r="BL215" s="18" t="s">
        <v>119</v>
      </c>
      <c r="BM215" s="214" t="s">
        <v>303</v>
      </c>
    </row>
    <row r="216" s="1" customFormat="1">
      <c r="A216" s="39"/>
      <c r="B216" s="40"/>
      <c r="C216" s="41"/>
      <c r="D216" s="216" t="s">
        <v>121</v>
      </c>
      <c r="E216" s="41"/>
      <c r="F216" s="217" t="s">
        <v>301</v>
      </c>
      <c r="G216" s="41"/>
      <c r="H216" s="41"/>
      <c r="I216" s="218"/>
      <c r="J216" s="41"/>
      <c r="K216" s="41"/>
      <c r="L216" s="45"/>
      <c r="M216" s="219"/>
      <c r="N216" s="22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121</v>
      </c>
      <c r="AU216" s="18" t="s">
        <v>79</v>
      </c>
    </row>
    <row r="217" s="12" customFormat="1">
      <c r="A217" s="12"/>
      <c r="B217" s="221"/>
      <c r="C217" s="222"/>
      <c r="D217" s="216" t="s">
        <v>122</v>
      </c>
      <c r="E217" s="223" t="s">
        <v>19</v>
      </c>
      <c r="F217" s="224" t="s">
        <v>77</v>
      </c>
      <c r="G217" s="222"/>
      <c r="H217" s="225">
        <v>1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1" t="s">
        <v>122</v>
      </c>
      <c r="AU217" s="231" t="s">
        <v>79</v>
      </c>
      <c r="AV217" s="12" t="s">
        <v>79</v>
      </c>
      <c r="AW217" s="12" t="s">
        <v>31</v>
      </c>
      <c r="AX217" s="12" t="s">
        <v>77</v>
      </c>
      <c r="AY217" s="231" t="s">
        <v>113</v>
      </c>
    </row>
    <row r="218" s="1" customFormat="1" ht="16.5" customHeight="1">
      <c r="A218" s="39"/>
      <c r="B218" s="40"/>
      <c r="C218" s="203" t="s">
        <v>304</v>
      </c>
      <c r="D218" s="203" t="s">
        <v>114</v>
      </c>
      <c r="E218" s="204" t="s">
        <v>305</v>
      </c>
      <c r="F218" s="205" t="s">
        <v>306</v>
      </c>
      <c r="G218" s="206" t="s">
        <v>140</v>
      </c>
      <c r="H218" s="207">
        <v>8</v>
      </c>
      <c r="I218" s="208">
        <v>0</v>
      </c>
      <c r="J218" s="209">
        <f>ROUND(I218*H218,2)</f>
        <v>0</v>
      </c>
      <c r="K218" s="205" t="s">
        <v>141</v>
      </c>
      <c r="L218" s="45"/>
      <c r="M218" s="210" t="s">
        <v>19</v>
      </c>
      <c r="N218" s="211" t="s">
        <v>40</v>
      </c>
      <c r="O218" s="85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4" t="s">
        <v>119</v>
      </c>
      <c r="AT218" s="214" t="s">
        <v>114</v>
      </c>
      <c r="AU218" s="214" t="s">
        <v>79</v>
      </c>
      <c r="AY218" s="18" t="s">
        <v>113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8" t="s">
        <v>77</v>
      </c>
      <c r="BK218" s="215">
        <f>ROUND(I218*H218,2)</f>
        <v>0</v>
      </c>
      <c r="BL218" s="18" t="s">
        <v>119</v>
      </c>
      <c r="BM218" s="214" t="s">
        <v>307</v>
      </c>
    </row>
    <row r="219" s="1" customFormat="1">
      <c r="A219" s="39"/>
      <c r="B219" s="40"/>
      <c r="C219" s="41"/>
      <c r="D219" s="216" t="s">
        <v>121</v>
      </c>
      <c r="E219" s="41"/>
      <c r="F219" s="217" t="s">
        <v>306</v>
      </c>
      <c r="G219" s="41"/>
      <c r="H219" s="41"/>
      <c r="I219" s="218"/>
      <c r="J219" s="41"/>
      <c r="K219" s="41"/>
      <c r="L219" s="45"/>
      <c r="M219" s="219"/>
      <c r="N219" s="22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121</v>
      </c>
      <c r="AU219" s="18" t="s">
        <v>79</v>
      </c>
    </row>
    <row r="220" s="12" customFormat="1">
      <c r="A220" s="12"/>
      <c r="B220" s="221"/>
      <c r="C220" s="222"/>
      <c r="D220" s="216" t="s">
        <v>122</v>
      </c>
      <c r="E220" s="223" t="s">
        <v>19</v>
      </c>
      <c r="F220" s="224" t="s">
        <v>143</v>
      </c>
      <c r="G220" s="222"/>
      <c r="H220" s="225">
        <v>8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1" t="s">
        <v>122</v>
      </c>
      <c r="AU220" s="231" t="s">
        <v>79</v>
      </c>
      <c r="AV220" s="12" t="s">
        <v>79</v>
      </c>
      <c r="AW220" s="12" t="s">
        <v>31</v>
      </c>
      <c r="AX220" s="12" t="s">
        <v>77</v>
      </c>
      <c r="AY220" s="231" t="s">
        <v>113</v>
      </c>
    </row>
    <row r="221" s="1" customFormat="1" ht="16.5" customHeight="1">
      <c r="A221" s="39"/>
      <c r="B221" s="40"/>
      <c r="C221" s="203" t="s">
        <v>308</v>
      </c>
      <c r="D221" s="203" t="s">
        <v>114</v>
      </c>
      <c r="E221" s="204" t="s">
        <v>309</v>
      </c>
      <c r="F221" s="205" t="s">
        <v>310</v>
      </c>
      <c r="G221" s="206" t="s">
        <v>140</v>
      </c>
      <c r="H221" s="207">
        <v>2</v>
      </c>
      <c r="I221" s="208">
        <v>0</v>
      </c>
      <c r="J221" s="209">
        <f>ROUND(I221*H221,2)</f>
        <v>0</v>
      </c>
      <c r="K221" s="205" t="s">
        <v>118</v>
      </c>
      <c r="L221" s="45"/>
      <c r="M221" s="210" t="s">
        <v>19</v>
      </c>
      <c r="N221" s="211" t="s">
        <v>40</v>
      </c>
      <c r="O221" s="85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4" t="s">
        <v>119</v>
      </c>
      <c r="AT221" s="214" t="s">
        <v>114</v>
      </c>
      <c r="AU221" s="214" t="s">
        <v>79</v>
      </c>
      <c r="AY221" s="18" t="s">
        <v>113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8" t="s">
        <v>77</v>
      </c>
      <c r="BK221" s="215">
        <f>ROUND(I221*H221,2)</f>
        <v>0</v>
      </c>
      <c r="BL221" s="18" t="s">
        <v>119</v>
      </c>
      <c r="BM221" s="214" t="s">
        <v>311</v>
      </c>
    </row>
    <row r="222" s="1" customFormat="1">
      <c r="A222" s="39"/>
      <c r="B222" s="40"/>
      <c r="C222" s="41"/>
      <c r="D222" s="216" t="s">
        <v>121</v>
      </c>
      <c r="E222" s="41"/>
      <c r="F222" s="217" t="s">
        <v>310</v>
      </c>
      <c r="G222" s="41"/>
      <c r="H222" s="41"/>
      <c r="I222" s="218"/>
      <c r="J222" s="41"/>
      <c r="K222" s="41"/>
      <c r="L222" s="45"/>
      <c r="M222" s="219"/>
      <c r="N222" s="22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121</v>
      </c>
      <c r="AU222" s="18" t="s">
        <v>79</v>
      </c>
    </row>
    <row r="223" s="12" customFormat="1">
      <c r="A223" s="12"/>
      <c r="B223" s="221"/>
      <c r="C223" s="222"/>
      <c r="D223" s="216" t="s">
        <v>122</v>
      </c>
      <c r="E223" s="223" t="s">
        <v>19</v>
      </c>
      <c r="F223" s="224" t="s">
        <v>79</v>
      </c>
      <c r="G223" s="222"/>
      <c r="H223" s="225">
        <v>2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1" t="s">
        <v>122</v>
      </c>
      <c r="AU223" s="231" t="s">
        <v>79</v>
      </c>
      <c r="AV223" s="12" t="s">
        <v>79</v>
      </c>
      <c r="AW223" s="12" t="s">
        <v>31</v>
      </c>
      <c r="AX223" s="12" t="s">
        <v>77</v>
      </c>
      <c r="AY223" s="231" t="s">
        <v>113</v>
      </c>
    </row>
    <row r="224" s="1" customFormat="1" ht="16.5" customHeight="1">
      <c r="A224" s="39"/>
      <c r="B224" s="40"/>
      <c r="C224" s="203" t="s">
        <v>312</v>
      </c>
      <c r="D224" s="203" t="s">
        <v>114</v>
      </c>
      <c r="E224" s="204" t="s">
        <v>313</v>
      </c>
      <c r="F224" s="205" t="s">
        <v>314</v>
      </c>
      <c r="G224" s="206" t="s">
        <v>140</v>
      </c>
      <c r="H224" s="207">
        <v>1</v>
      </c>
      <c r="I224" s="208">
        <v>0</v>
      </c>
      <c r="J224" s="209">
        <f>ROUND(I224*H224,2)</f>
        <v>0</v>
      </c>
      <c r="K224" s="205" t="s">
        <v>118</v>
      </c>
      <c r="L224" s="45"/>
      <c r="M224" s="210" t="s">
        <v>19</v>
      </c>
      <c r="N224" s="211" t="s">
        <v>40</v>
      </c>
      <c r="O224" s="85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4" t="s">
        <v>119</v>
      </c>
      <c r="AT224" s="214" t="s">
        <v>114</v>
      </c>
      <c r="AU224" s="214" t="s">
        <v>79</v>
      </c>
      <c r="AY224" s="18" t="s">
        <v>113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8" t="s">
        <v>77</v>
      </c>
      <c r="BK224" s="215">
        <f>ROUND(I224*H224,2)</f>
        <v>0</v>
      </c>
      <c r="BL224" s="18" t="s">
        <v>119</v>
      </c>
      <c r="BM224" s="214" t="s">
        <v>315</v>
      </c>
    </row>
    <row r="225" s="1" customFormat="1">
      <c r="A225" s="39"/>
      <c r="B225" s="40"/>
      <c r="C225" s="41"/>
      <c r="D225" s="216" t="s">
        <v>121</v>
      </c>
      <c r="E225" s="41"/>
      <c r="F225" s="217" t="s">
        <v>314</v>
      </c>
      <c r="G225" s="41"/>
      <c r="H225" s="41"/>
      <c r="I225" s="218"/>
      <c r="J225" s="41"/>
      <c r="K225" s="41"/>
      <c r="L225" s="45"/>
      <c r="M225" s="219"/>
      <c r="N225" s="22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121</v>
      </c>
      <c r="AU225" s="18" t="s">
        <v>79</v>
      </c>
    </row>
    <row r="226" s="12" customFormat="1">
      <c r="A226" s="12"/>
      <c r="B226" s="221"/>
      <c r="C226" s="222"/>
      <c r="D226" s="216" t="s">
        <v>122</v>
      </c>
      <c r="E226" s="223" t="s">
        <v>19</v>
      </c>
      <c r="F226" s="224" t="s">
        <v>77</v>
      </c>
      <c r="G226" s="222"/>
      <c r="H226" s="225">
        <v>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1" t="s">
        <v>122</v>
      </c>
      <c r="AU226" s="231" t="s">
        <v>79</v>
      </c>
      <c r="AV226" s="12" t="s">
        <v>79</v>
      </c>
      <c r="AW226" s="12" t="s">
        <v>31</v>
      </c>
      <c r="AX226" s="12" t="s">
        <v>77</v>
      </c>
      <c r="AY226" s="231" t="s">
        <v>113</v>
      </c>
    </row>
    <row r="227" s="1" customFormat="1" ht="16.5" customHeight="1">
      <c r="A227" s="39"/>
      <c r="B227" s="40"/>
      <c r="C227" s="203" t="s">
        <v>316</v>
      </c>
      <c r="D227" s="203" t="s">
        <v>114</v>
      </c>
      <c r="E227" s="204" t="s">
        <v>317</v>
      </c>
      <c r="F227" s="205" t="s">
        <v>318</v>
      </c>
      <c r="G227" s="206" t="s">
        <v>140</v>
      </c>
      <c r="H227" s="207">
        <v>1</v>
      </c>
      <c r="I227" s="208">
        <v>0</v>
      </c>
      <c r="J227" s="209">
        <f>ROUND(I227*H227,2)</f>
        <v>0</v>
      </c>
      <c r="K227" s="205" t="s">
        <v>118</v>
      </c>
      <c r="L227" s="45"/>
      <c r="M227" s="210" t="s">
        <v>19</v>
      </c>
      <c r="N227" s="211" t="s">
        <v>40</v>
      </c>
      <c r="O227" s="85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4" t="s">
        <v>119</v>
      </c>
      <c r="AT227" s="214" t="s">
        <v>114</v>
      </c>
      <c r="AU227" s="214" t="s">
        <v>79</v>
      </c>
      <c r="AY227" s="18" t="s">
        <v>113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8" t="s">
        <v>77</v>
      </c>
      <c r="BK227" s="215">
        <f>ROUND(I227*H227,2)</f>
        <v>0</v>
      </c>
      <c r="BL227" s="18" t="s">
        <v>119</v>
      </c>
      <c r="BM227" s="214" t="s">
        <v>319</v>
      </c>
    </row>
    <row r="228" s="1" customFormat="1">
      <c r="A228" s="39"/>
      <c r="B228" s="40"/>
      <c r="C228" s="41"/>
      <c r="D228" s="216" t="s">
        <v>121</v>
      </c>
      <c r="E228" s="41"/>
      <c r="F228" s="217" t="s">
        <v>318</v>
      </c>
      <c r="G228" s="41"/>
      <c r="H228" s="41"/>
      <c r="I228" s="218"/>
      <c r="J228" s="41"/>
      <c r="K228" s="41"/>
      <c r="L228" s="45"/>
      <c r="M228" s="219"/>
      <c r="N228" s="22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121</v>
      </c>
      <c r="AU228" s="18" t="s">
        <v>79</v>
      </c>
    </row>
    <row r="229" s="12" customFormat="1">
      <c r="A229" s="12"/>
      <c r="B229" s="221"/>
      <c r="C229" s="222"/>
      <c r="D229" s="216" t="s">
        <v>122</v>
      </c>
      <c r="E229" s="223" t="s">
        <v>19</v>
      </c>
      <c r="F229" s="224" t="s">
        <v>77</v>
      </c>
      <c r="G229" s="222"/>
      <c r="H229" s="225">
        <v>1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1" t="s">
        <v>122</v>
      </c>
      <c r="AU229" s="231" t="s">
        <v>79</v>
      </c>
      <c r="AV229" s="12" t="s">
        <v>79</v>
      </c>
      <c r="AW229" s="12" t="s">
        <v>31</v>
      </c>
      <c r="AX229" s="12" t="s">
        <v>77</v>
      </c>
      <c r="AY229" s="231" t="s">
        <v>113</v>
      </c>
    </row>
    <row r="230" s="1" customFormat="1" ht="16.5" customHeight="1">
      <c r="A230" s="39"/>
      <c r="B230" s="40"/>
      <c r="C230" s="203" t="s">
        <v>320</v>
      </c>
      <c r="D230" s="203" t="s">
        <v>114</v>
      </c>
      <c r="E230" s="204" t="s">
        <v>321</v>
      </c>
      <c r="F230" s="205" t="s">
        <v>322</v>
      </c>
      <c r="G230" s="206" t="s">
        <v>129</v>
      </c>
      <c r="H230" s="207">
        <v>150</v>
      </c>
      <c r="I230" s="208">
        <v>0</v>
      </c>
      <c r="J230" s="209">
        <f>ROUND(I230*H230,2)</f>
        <v>0</v>
      </c>
      <c r="K230" s="205" t="s">
        <v>118</v>
      </c>
      <c r="L230" s="45"/>
      <c r="M230" s="210" t="s">
        <v>19</v>
      </c>
      <c r="N230" s="211" t="s">
        <v>40</v>
      </c>
      <c r="O230" s="85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4" t="s">
        <v>119</v>
      </c>
      <c r="AT230" s="214" t="s">
        <v>114</v>
      </c>
      <c r="AU230" s="214" t="s">
        <v>79</v>
      </c>
      <c r="AY230" s="18" t="s">
        <v>113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8" t="s">
        <v>77</v>
      </c>
      <c r="BK230" s="215">
        <f>ROUND(I230*H230,2)</f>
        <v>0</v>
      </c>
      <c r="BL230" s="18" t="s">
        <v>119</v>
      </c>
      <c r="BM230" s="214" t="s">
        <v>323</v>
      </c>
    </row>
    <row r="231" s="1" customFormat="1">
      <c r="A231" s="39"/>
      <c r="B231" s="40"/>
      <c r="C231" s="41"/>
      <c r="D231" s="216" t="s">
        <v>121</v>
      </c>
      <c r="E231" s="41"/>
      <c r="F231" s="217" t="s">
        <v>322</v>
      </c>
      <c r="G231" s="41"/>
      <c r="H231" s="41"/>
      <c r="I231" s="218"/>
      <c r="J231" s="41"/>
      <c r="K231" s="41"/>
      <c r="L231" s="45"/>
      <c r="M231" s="219"/>
      <c r="N231" s="22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121</v>
      </c>
      <c r="AU231" s="18" t="s">
        <v>79</v>
      </c>
    </row>
    <row r="232" s="12" customFormat="1">
      <c r="A232" s="12"/>
      <c r="B232" s="221"/>
      <c r="C232" s="222"/>
      <c r="D232" s="216" t="s">
        <v>122</v>
      </c>
      <c r="E232" s="223" t="s">
        <v>19</v>
      </c>
      <c r="F232" s="224" t="s">
        <v>134</v>
      </c>
      <c r="G232" s="222"/>
      <c r="H232" s="225">
        <v>150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1" t="s">
        <v>122</v>
      </c>
      <c r="AU232" s="231" t="s">
        <v>79</v>
      </c>
      <c r="AV232" s="12" t="s">
        <v>79</v>
      </c>
      <c r="AW232" s="12" t="s">
        <v>31</v>
      </c>
      <c r="AX232" s="12" t="s">
        <v>77</v>
      </c>
      <c r="AY232" s="231" t="s">
        <v>113</v>
      </c>
    </row>
    <row r="233" s="1" customFormat="1" ht="16.5" customHeight="1">
      <c r="A233" s="39"/>
      <c r="B233" s="40"/>
      <c r="C233" s="203" t="s">
        <v>324</v>
      </c>
      <c r="D233" s="203" t="s">
        <v>114</v>
      </c>
      <c r="E233" s="204" t="s">
        <v>325</v>
      </c>
      <c r="F233" s="205" t="s">
        <v>326</v>
      </c>
      <c r="G233" s="206" t="s">
        <v>272</v>
      </c>
      <c r="H233" s="207">
        <v>15</v>
      </c>
      <c r="I233" s="208">
        <v>0</v>
      </c>
      <c r="J233" s="209">
        <f>ROUND(I233*H233,2)</f>
        <v>0</v>
      </c>
      <c r="K233" s="205" t="s">
        <v>118</v>
      </c>
      <c r="L233" s="45"/>
      <c r="M233" s="210" t="s">
        <v>19</v>
      </c>
      <c r="N233" s="211" t="s">
        <v>40</v>
      </c>
      <c r="O233" s="85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4" t="s">
        <v>119</v>
      </c>
      <c r="AT233" s="214" t="s">
        <v>114</v>
      </c>
      <c r="AU233" s="214" t="s">
        <v>79</v>
      </c>
      <c r="AY233" s="18" t="s">
        <v>113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8" t="s">
        <v>77</v>
      </c>
      <c r="BK233" s="215">
        <f>ROUND(I233*H233,2)</f>
        <v>0</v>
      </c>
      <c r="BL233" s="18" t="s">
        <v>119</v>
      </c>
      <c r="BM233" s="214" t="s">
        <v>327</v>
      </c>
    </row>
    <row r="234" s="1" customFormat="1">
      <c r="A234" s="39"/>
      <c r="B234" s="40"/>
      <c r="C234" s="41"/>
      <c r="D234" s="216" t="s">
        <v>121</v>
      </c>
      <c r="E234" s="41"/>
      <c r="F234" s="217" t="s">
        <v>326</v>
      </c>
      <c r="G234" s="41"/>
      <c r="H234" s="41"/>
      <c r="I234" s="218"/>
      <c r="J234" s="41"/>
      <c r="K234" s="41"/>
      <c r="L234" s="45"/>
      <c r="M234" s="219"/>
      <c r="N234" s="22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121</v>
      </c>
      <c r="AU234" s="18" t="s">
        <v>79</v>
      </c>
    </row>
    <row r="235" s="12" customFormat="1">
      <c r="A235" s="12"/>
      <c r="B235" s="221"/>
      <c r="C235" s="222"/>
      <c r="D235" s="216" t="s">
        <v>122</v>
      </c>
      <c r="E235" s="223" t="s">
        <v>19</v>
      </c>
      <c r="F235" s="224" t="s">
        <v>8</v>
      </c>
      <c r="G235" s="222"/>
      <c r="H235" s="225">
        <v>15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1" t="s">
        <v>122</v>
      </c>
      <c r="AU235" s="231" t="s">
        <v>79</v>
      </c>
      <c r="AV235" s="12" t="s">
        <v>79</v>
      </c>
      <c r="AW235" s="12" t="s">
        <v>31</v>
      </c>
      <c r="AX235" s="12" t="s">
        <v>77</v>
      </c>
      <c r="AY235" s="231" t="s">
        <v>113</v>
      </c>
    </row>
    <row r="236" s="11" customFormat="1" ht="22.8" customHeight="1">
      <c r="A236" s="11"/>
      <c r="B236" s="189"/>
      <c r="C236" s="190"/>
      <c r="D236" s="191" t="s">
        <v>68</v>
      </c>
      <c r="E236" s="254" t="s">
        <v>328</v>
      </c>
      <c r="F236" s="254" t="s">
        <v>329</v>
      </c>
      <c r="G236" s="190"/>
      <c r="H236" s="190"/>
      <c r="I236" s="193"/>
      <c r="J236" s="255">
        <f>BK236</f>
        <v>0</v>
      </c>
      <c r="K236" s="190"/>
      <c r="L236" s="195"/>
      <c r="M236" s="196"/>
      <c r="N236" s="197"/>
      <c r="O236" s="197"/>
      <c r="P236" s="198">
        <f>SUM(P237:P257)</f>
        <v>0</v>
      </c>
      <c r="Q236" s="197"/>
      <c r="R236" s="198">
        <f>SUM(R237:R257)</f>
        <v>0</v>
      </c>
      <c r="S236" s="197"/>
      <c r="T236" s="199">
        <f>SUM(T237:T257)</f>
        <v>0</v>
      </c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R236" s="200" t="s">
        <v>119</v>
      </c>
      <c r="AT236" s="201" t="s">
        <v>68</v>
      </c>
      <c r="AU236" s="201" t="s">
        <v>77</v>
      </c>
      <c r="AY236" s="200" t="s">
        <v>113</v>
      </c>
      <c r="BK236" s="202">
        <f>SUM(BK237:BK257)</f>
        <v>0</v>
      </c>
    </row>
    <row r="237" s="1" customFormat="1" ht="16.5" customHeight="1">
      <c r="A237" s="39"/>
      <c r="B237" s="40"/>
      <c r="C237" s="203" t="s">
        <v>330</v>
      </c>
      <c r="D237" s="203" t="s">
        <v>114</v>
      </c>
      <c r="E237" s="204" t="s">
        <v>331</v>
      </c>
      <c r="F237" s="205" t="s">
        <v>332</v>
      </c>
      <c r="G237" s="206" t="s">
        <v>272</v>
      </c>
      <c r="H237" s="207">
        <v>16</v>
      </c>
      <c r="I237" s="208">
        <v>0</v>
      </c>
      <c r="J237" s="209">
        <f>ROUND(I237*H237,2)</f>
        <v>0</v>
      </c>
      <c r="K237" s="205" t="s">
        <v>118</v>
      </c>
      <c r="L237" s="45"/>
      <c r="M237" s="210" t="s">
        <v>19</v>
      </c>
      <c r="N237" s="211" t="s">
        <v>40</v>
      </c>
      <c r="O237" s="85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4" t="s">
        <v>119</v>
      </c>
      <c r="AT237" s="214" t="s">
        <v>114</v>
      </c>
      <c r="AU237" s="214" t="s">
        <v>79</v>
      </c>
      <c r="AY237" s="18" t="s">
        <v>113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8" t="s">
        <v>77</v>
      </c>
      <c r="BK237" s="215">
        <f>ROUND(I237*H237,2)</f>
        <v>0</v>
      </c>
      <c r="BL237" s="18" t="s">
        <v>119</v>
      </c>
      <c r="BM237" s="214" t="s">
        <v>333</v>
      </c>
    </row>
    <row r="238" s="1" customFormat="1">
      <c r="A238" s="39"/>
      <c r="B238" s="40"/>
      <c r="C238" s="41"/>
      <c r="D238" s="216" t="s">
        <v>121</v>
      </c>
      <c r="E238" s="41"/>
      <c r="F238" s="217" t="s">
        <v>332</v>
      </c>
      <c r="G238" s="41"/>
      <c r="H238" s="41"/>
      <c r="I238" s="218"/>
      <c r="J238" s="41"/>
      <c r="K238" s="41"/>
      <c r="L238" s="45"/>
      <c r="M238" s="219"/>
      <c r="N238" s="22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121</v>
      </c>
      <c r="AU238" s="18" t="s">
        <v>79</v>
      </c>
    </row>
    <row r="239" s="12" customFormat="1">
      <c r="A239" s="12"/>
      <c r="B239" s="221"/>
      <c r="C239" s="222"/>
      <c r="D239" s="216" t="s">
        <v>122</v>
      </c>
      <c r="E239" s="223" t="s">
        <v>19</v>
      </c>
      <c r="F239" s="224" t="s">
        <v>187</v>
      </c>
      <c r="G239" s="222"/>
      <c r="H239" s="225">
        <v>16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1" t="s">
        <v>122</v>
      </c>
      <c r="AU239" s="231" t="s">
        <v>79</v>
      </c>
      <c r="AV239" s="12" t="s">
        <v>79</v>
      </c>
      <c r="AW239" s="12" t="s">
        <v>31</v>
      </c>
      <c r="AX239" s="12" t="s">
        <v>77</v>
      </c>
      <c r="AY239" s="231" t="s">
        <v>113</v>
      </c>
    </row>
    <row r="240" s="1" customFormat="1" ht="16.5" customHeight="1">
      <c r="A240" s="39"/>
      <c r="B240" s="40"/>
      <c r="C240" s="203" t="s">
        <v>334</v>
      </c>
      <c r="D240" s="203" t="s">
        <v>114</v>
      </c>
      <c r="E240" s="204" t="s">
        <v>335</v>
      </c>
      <c r="F240" s="205" t="s">
        <v>336</v>
      </c>
      <c r="G240" s="206" t="s">
        <v>272</v>
      </c>
      <c r="H240" s="207">
        <v>4</v>
      </c>
      <c r="I240" s="208">
        <v>0</v>
      </c>
      <c r="J240" s="209">
        <f>ROUND(I240*H240,2)</f>
        <v>0</v>
      </c>
      <c r="K240" s="205" t="s">
        <v>118</v>
      </c>
      <c r="L240" s="45"/>
      <c r="M240" s="210" t="s">
        <v>19</v>
      </c>
      <c r="N240" s="211" t="s">
        <v>40</v>
      </c>
      <c r="O240" s="85"/>
      <c r="P240" s="212">
        <f>O240*H240</f>
        <v>0</v>
      </c>
      <c r="Q240" s="212">
        <v>0</v>
      </c>
      <c r="R240" s="212">
        <f>Q240*H240</f>
        <v>0</v>
      </c>
      <c r="S240" s="212">
        <v>0</v>
      </c>
      <c r="T240" s="21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4" t="s">
        <v>119</v>
      </c>
      <c r="AT240" s="214" t="s">
        <v>114</v>
      </c>
      <c r="AU240" s="214" t="s">
        <v>79</v>
      </c>
      <c r="AY240" s="18" t="s">
        <v>113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8" t="s">
        <v>77</v>
      </c>
      <c r="BK240" s="215">
        <f>ROUND(I240*H240,2)</f>
        <v>0</v>
      </c>
      <c r="BL240" s="18" t="s">
        <v>119</v>
      </c>
      <c r="BM240" s="214" t="s">
        <v>337</v>
      </c>
    </row>
    <row r="241" s="1" customFormat="1">
      <c r="A241" s="39"/>
      <c r="B241" s="40"/>
      <c r="C241" s="41"/>
      <c r="D241" s="216" t="s">
        <v>121</v>
      </c>
      <c r="E241" s="41"/>
      <c r="F241" s="217" t="s">
        <v>336</v>
      </c>
      <c r="G241" s="41"/>
      <c r="H241" s="41"/>
      <c r="I241" s="218"/>
      <c r="J241" s="41"/>
      <c r="K241" s="41"/>
      <c r="L241" s="45"/>
      <c r="M241" s="219"/>
      <c r="N241" s="22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121</v>
      </c>
      <c r="AU241" s="18" t="s">
        <v>79</v>
      </c>
    </row>
    <row r="242" s="12" customFormat="1">
      <c r="A242" s="12"/>
      <c r="B242" s="221"/>
      <c r="C242" s="222"/>
      <c r="D242" s="216" t="s">
        <v>122</v>
      </c>
      <c r="E242" s="223" t="s">
        <v>19</v>
      </c>
      <c r="F242" s="224" t="s">
        <v>119</v>
      </c>
      <c r="G242" s="222"/>
      <c r="H242" s="225">
        <v>4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1" t="s">
        <v>122</v>
      </c>
      <c r="AU242" s="231" t="s">
        <v>79</v>
      </c>
      <c r="AV242" s="12" t="s">
        <v>79</v>
      </c>
      <c r="AW242" s="12" t="s">
        <v>31</v>
      </c>
      <c r="AX242" s="12" t="s">
        <v>77</v>
      </c>
      <c r="AY242" s="231" t="s">
        <v>113</v>
      </c>
    </row>
    <row r="243" s="1" customFormat="1" ht="16.5" customHeight="1">
      <c r="A243" s="39"/>
      <c r="B243" s="40"/>
      <c r="C243" s="203" t="s">
        <v>338</v>
      </c>
      <c r="D243" s="203" t="s">
        <v>114</v>
      </c>
      <c r="E243" s="204" t="s">
        <v>339</v>
      </c>
      <c r="F243" s="205" t="s">
        <v>340</v>
      </c>
      <c r="G243" s="206" t="s">
        <v>272</v>
      </c>
      <c r="H243" s="207">
        <v>12</v>
      </c>
      <c r="I243" s="208">
        <v>0</v>
      </c>
      <c r="J243" s="209">
        <f>ROUND(I243*H243,2)</f>
        <v>0</v>
      </c>
      <c r="K243" s="205" t="s">
        <v>118</v>
      </c>
      <c r="L243" s="45"/>
      <c r="M243" s="210" t="s">
        <v>19</v>
      </c>
      <c r="N243" s="211" t="s">
        <v>40</v>
      </c>
      <c r="O243" s="85"/>
      <c r="P243" s="212">
        <f>O243*H243</f>
        <v>0</v>
      </c>
      <c r="Q243" s="212">
        <v>0</v>
      </c>
      <c r="R243" s="212">
        <f>Q243*H243</f>
        <v>0</v>
      </c>
      <c r="S243" s="212">
        <v>0</v>
      </c>
      <c r="T243" s="213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4" t="s">
        <v>119</v>
      </c>
      <c r="AT243" s="214" t="s">
        <v>114</v>
      </c>
      <c r="AU243" s="214" t="s">
        <v>79</v>
      </c>
      <c r="AY243" s="18" t="s">
        <v>113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8" t="s">
        <v>77</v>
      </c>
      <c r="BK243" s="215">
        <f>ROUND(I243*H243,2)</f>
        <v>0</v>
      </c>
      <c r="BL243" s="18" t="s">
        <v>119</v>
      </c>
      <c r="BM243" s="214" t="s">
        <v>341</v>
      </c>
    </row>
    <row r="244" s="1" customFormat="1">
      <c r="A244" s="39"/>
      <c r="B244" s="40"/>
      <c r="C244" s="41"/>
      <c r="D244" s="216" t="s">
        <v>121</v>
      </c>
      <c r="E244" s="41"/>
      <c r="F244" s="217" t="s">
        <v>340</v>
      </c>
      <c r="G244" s="41"/>
      <c r="H244" s="41"/>
      <c r="I244" s="218"/>
      <c r="J244" s="41"/>
      <c r="K244" s="41"/>
      <c r="L244" s="45"/>
      <c r="M244" s="219"/>
      <c r="N244" s="220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121</v>
      </c>
      <c r="AU244" s="18" t="s">
        <v>79</v>
      </c>
    </row>
    <row r="245" s="12" customFormat="1">
      <c r="A245" s="12"/>
      <c r="B245" s="221"/>
      <c r="C245" s="222"/>
      <c r="D245" s="216" t="s">
        <v>122</v>
      </c>
      <c r="E245" s="223" t="s">
        <v>19</v>
      </c>
      <c r="F245" s="224" t="s">
        <v>171</v>
      </c>
      <c r="G245" s="222"/>
      <c r="H245" s="225">
        <v>12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1" t="s">
        <v>122</v>
      </c>
      <c r="AU245" s="231" t="s">
        <v>79</v>
      </c>
      <c r="AV245" s="12" t="s">
        <v>79</v>
      </c>
      <c r="AW245" s="12" t="s">
        <v>31</v>
      </c>
      <c r="AX245" s="12" t="s">
        <v>77</v>
      </c>
      <c r="AY245" s="231" t="s">
        <v>113</v>
      </c>
    </row>
    <row r="246" s="1" customFormat="1" ht="16.5" customHeight="1">
      <c r="A246" s="39"/>
      <c r="B246" s="40"/>
      <c r="C246" s="203" t="s">
        <v>342</v>
      </c>
      <c r="D246" s="203" t="s">
        <v>114</v>
      </c>
      <c r="E246" s="204" t="s">
        <v>343</v>
      </c>
      <c r="F246" s="205" t="s">
        <v>344</v>
      </c>
      <c r="G246" s="206" t="s">
        <v>272</v>
      </c>
      <c r="H246" s="207">
        <v>3</v>
      </c>
      <c r="I246" s="208">
        <v>0</v>
      </c>
      <c r="J246" s="209">
        <f>ROUND(I246*H246,2)</f>
        <v>0</v>
      </c>
      <c r="K246" s="205" t="s">
        <v>118</v>
      </c>
      <c r="L246" s="45"/>
      <c r="M246" s="210" t="s">
        <v>19</v>
      </c>
      <c r="N246" s="211" t="s">
        <v>40</v>
      </c>
      <c r="O246" s="85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4" t="s">
        <v>119</v>
      </c>
      <c r="AT246" s="214" t="s">
        <v>114</v>
      </c>
      <c r="AU246" s="214" t="s">
        <v>79</v>
      </c>
      <c r="AY246" s="18" t="s">
        <v>113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8" t="s">
        <v>77</v>
      </c>
      <c r="BK246" s="215">
        <f>ROUND(I246*H246,2)</f>
        <v>0</v>
      </c>
      <c r="BL246" s="18" t="s">
        <v>119</v>
      </c>
      <c r="BM246" s="214" t="s">
        <v>345</v>
      </c>
    </row>
    <row r="247" s="1" customFormat="1">
      <c r="A247" s="39"/>
      <c r="B247" s="40"/>
      <c r="C247" s="41"/>
      <c r="D247" s="216" t="s">
        <v>121</v>
      </c>
      <c r="E247" s="41"/>
      <c r="F247" s="217" t="s">
        <v>344</v>
      </c>
      <c r="G247" s="41"/>
      <c r="H247" s="41"/>
      <c r="I247" s="218"/>
      <c r="J247" s="41"/>
      <c r="K247" s="41"/>
      <c r="L247" s="45"/>
      <c r="M247" s="219"/>
      <c r="N247" s="22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121</v>
      </c>
      <c r="AU247" s="18" t="s">
        <v>79</v>
      </c>
    </row>
    <row r="248" s="12" customFormat="1">
      <c r="A248" s="12"/>
      <c r="B248" s="221"/>
      <c r="C248" s="222"/>
      <c r="D248" s="216" t="s">
        <v>122</v>
      </c>
      <c r="E248" s="223" t="s">
        <v>19</v>
      </c>
      <c r="F248" s="224" t="s">
        <v>125</v>
      </c>
      <c r="G248" s="222"/>
      <c r="H248" s="225">
        <v>3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1" t="s">
        <v>122</v>
      </c>
      <c r="AU248" s="231" t="s">
        <v>79</v>
      </c>
      <c r="AV248" s="12" t="s">
        <v>79</v>
      </c>
      <c r="AW248" s="12" t="s">
        <v>31</v>
      </c>
      <c r="AX248" s="12" t="s">
        <v>77</v>
      </c>
      <c r="AY248" s="231" t="s">
        <v>113</v>
      </c>
    </row>
    <row r="249" s="1" customFormat="1" ht="21.75" customHeight="1">
      <c r="A249" s="39"/>
      <c r="B249" s="40"/>
      <c r="C249" s="203" t="s">
        <v>346</v>
      </c>
      <c r="D249" s="203" t="s">
        <v>114</v>
      </c>
      <c r="E249" s="204" t="s">
        <v>347</v>
      </c>
      <c r="F249" s="205" t="s">
        <v>348</v>
      </c>
      <c r="G249" s="206" t="s">
        <v>272</v>
      </c>
      <c r="H249" s="207">
        <v>3</v>
      </c>
      <c r="I249" s="208">
        <v>0</v>
      </c>
      <c r="J249" s="209">
        <f>ROUND(I249*H249,2)</f>
        <v>0</v>
      </c>
      <c r="K249" s="205" t="s">
        <v>118</v>
      </c>
      <c r="L249" s="45"/>
      <c r="M249" s="210" t="s">
        <v>19</v>
      </c>
      <c r="N249" s="211" t="s">
        <v>40</v>
      </c>
      <c r="O249" s="85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4" t="s">
        <v>119</v>
      </c>
      <c r="AT249" s="214" t="s">
        <v>114</v>
      </c>
      <c r="AU249" s="214" t="s">
        <v>79</v>
      </c>
      <c r="AY249" s="18" t="s">
        <v>113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8" t="s">
        <v>77</v>
      </c>
      <c r="BK249" s="215">
        <f>ROUND(I249*H249,2)</f>
        <v>0</v>
      </c>
      <c r="BL249" s="18" t="s">
        <v>119</v>
      </c>
      <c r="BM249" s="214" t="s">
        <v>349</v>
      </c>
    </row>
    <row r="250" s="1" customFormat="1">
      <c r="A250" s="39"/>
      <c r="B250" s="40"/>
      <c r="C250" s="41"/>
      <c r="D250" s="216" t="s">
        <v>121</v>
      </c>
      <c r="E250" s="41"/>
      <c r="F250" s="217" t="s">
        <v>348</v>
      </c>
      <c r="G250" s="41"/>
      <c r="H250" s="41"/>
      <c r="I250" s="218"/>
      <c r="J250" s="41"/>
      <c r="K250" s="41"/>
      <c r="L250" s="45"/>
      <c r="M250" s="219"/>
      <c r="N250" s="22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121</v>
      </c>
      <c r="AU250" s="18" t="s">
        <v>79</v>
      </c>
    </row>
    <row r="251" s="12" customFormat="1">
      <c r="A251" s="12"/>
      <c r="B251" s="221"/>
      <c r="C251" s="222"/>
      <c r="D251" s="216" t="s">
        <v>122</v>
      </c>
      <c r="E251" s="223" t="s">
        <v>19</v>
      </c>
      <c r="F251" s="224" t="s">
        <v>125</v>
      </c>
      <c r="G251" s="222"/>
      <c r="H251" s="225">
        <v>3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1" t="s">
        <v>122</v>
      </c>
      <c r="AU251" s="231" t="s">
        <v>79</v>
      </c>
      <c r="AV251" s="12" t="s">
        <v>79</v>
      </c>
      <c r="AW251" s="12" t="s">
        <v>31</v>
      </c>
      <c r="AX251" s="12" t="s">
        <v>77</v>
      </c>
      <c r="AY251" s="231" t="s">
        <v>113</v>
      </c>
    </row>
    <row r="252" s="1" customFormat="1" ht="16.5" customHeight="1">
      <c r="A252" s="39"/>
      <c r="B252" s="40"/>
      <c r="C252" s="203" t="s">
        <v>350</v>
      </c>
      <c r="D252" s="203" t="s">
        <v>114</v>
      </c>
      <c r="E252" s="204" t="s">
        <v>351</v>
      </c>
      <c r="F252" s="205" t="s">
        <v>352</v>
      </c>
      <c r="G252" s="206" t="s">
        <v>272</v>
      </c>
      <c r="H252" s="207">
        <v>10</v>
      </c>
      <c r="I252" s="208">
        <v>0</v>
      </c>
      <c r="J252" s="209">
        <f>ROUND(I252*H252,2)</f>
        <v>0</v>
      </c>
      <c r="K252" s="205" t="s">
        <v>118</v>
      </c>
      <c r="L252" s="45"/>
      <c r="M252" s="210" t="s">
        <v>19</v>
      </c>
      <c r="N252" s="211" t="s">
        <v>40</v>
      </c>
      <c r="O252" s="85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4" t="s">
        <v>119</v>
      </c>
      <c r="AT252" s="214" t="s">
        <v>114</v>
      </c>
      <c r="AU252" s="214" t="s">
        <v>79</v>
      </c>
      <c r="AY252" s="18" t="s">
        <v>113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8" t="s">
        <v>77</v>
      </c>
      <c r="BK252" s="215">
        <f>ROUND(I252*H252,2)</f>
        <v>0</v>
      </c>
      <c r="BL252" s="18" t="s">
        <v>119</v>
      </c>
      <c r="BM252" s="214" t="s">
        <v>353</v>
      </c>
    </row>
    <row r="253" s="1" customFormat="1">
      <c r="A253" s="39"/>
      <c r="B253" s="40"/>
      <c r="C253" s="41"/>
      <c r="D253" s="216" t="s">
        <v>121</v>
      </c>
      <c r="E253" s="41"/>
      <c r="F253" s="217" t="s">
        <v>354</v>
      </c>
      <c r="G253" s="41"/>
      <c r="H253" s="41"/>
      <c r="I253" s="218"/>
      <c r="J253" s="41"/>
      <c r="K253" s="41"/>
      <c r="L253" s="45"/>
      <c r="M253" s="219"/>
      <c r="N253" s="22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121</v>
      </c>
      <c r="AU253" s="18" t="s">
        <v>79</v>
      </c>
    </row>
    <row r="254" s="12" customFormat="1">
      <c r="A254" s="12"/>
      <c r="B254" s="221"/>
      <c r="C254" s="222"/>
      <c r="D254" s="216" t="s">
        <v>122</v>
      </c>
      <c r="E254" s="223" t="s">
        <v>19</v>
      </c>
      <c r="F254" s="224" t="s">
        <v>163</v>
      </c>
      <c r="G254" s="222"/>
      <c r="H254" s="225">
        <v>10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1" t="s">
        <v>122</v>
      </c>
      <c r="AU254" s="231" t="s">
        <v>79</v>
      </c>
      <c r="AV254" s="12" t="s">
        <v>79</v>
      </c>
      <c r="AW254" s="12" t="s">
        <v>31</v>
      </c>
      <c r="AX254" s="12" t="s">
        <v>77</v>
      </c>
      <c r="AY254" s="231" t="s">
        <v>113</v>
      </c>
    </row>
    <row r="255" s="1" customFormat="1" ht="16.5" customHeight="1">
      <c r="A255" s="39"/>
      <c r="B255" s="40"/>
      <c r="C255" s="203" t="s">
        <v>355</v>
      </c>
      <c r="D255" s="203" t="s">
        <v>114</v>
      </c>
      <c r="E255" s="204" t="s">
        <v>356</v>
      </c>
      <c r="F255" s="205" t="s">
        <v>357</v>
      </c>
      <c r="G255" s="206" t="s">
        <v>272</v>
      </c>
      <c r="H255" s="207">
        <v>20</v>
      </c>
      <c r="I255" s="208">
        <v>0</v>
      </c>
      <c r="J255" s="209">
        <f>ROUND(I255*H255,2)</f>
        <v>0</v>
      </c>
      <c r="K255" s="205" t="s">
        <v>118</v>
      </c>
      <c r="L255" s="45"/>
      <c r="M255" s="210" t="s">
        <v>19</v>
      </c>
      <c r="N255" s="211" t="s">
        <v>40</v>
      </c>
      <c r="O255" s="85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4" t="s">
        <v>119</v>
      </c>
      <c r="AT255" s="214" t="s">
        <v>114</v>
      </c>
      <c r="AU255" s="214" t="s">
        <v>79</v>
      </c>
      <c r="AY255" s="18" t="s">
        <v>113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8" t="s">
        <v>77</v>
      </c>
      <c r="BK255" s="215">
        <f>ROUND(I255*H255,2)</f>
        <v>0</v>
      </c>
      <c r="BL255" s="18" t="s">
        <v>119</v>
      </c>
      <c r="BM255" s="214" t="s">
        <v>358</v>
      </c>
    </row>
    <row r="256" s="1" customFormat="1">
      <c r="A256" s="39"/>
      <c r="B256" s="40"/>
      <c r="C256" s="41"/>
      <c r="D256" s="216" t="s">
        <v>121</v>
      </c>
      <c r="E256" s="41"/>
      <c r="F256" s="217" t="s">
        <v>357</v>
      </c>
      <c r="G256" s="41"/>
      <c r="H256" s="41"/>
      <c r="I256" s="218"/>
      <c r="J256" s="41"/>
      <c r="K256" s="41"/>
      <c r="L256" s="45"/>
      <c r="M256" s="219"/>
      <c r="N256" s="22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121</v>
      </c>
      <c r="AU256" s="18" t="s">
        <v>79</v>
      </c>
    </row>
    <row r="257" s="12" customFormat="1">
      <c r="A257" s="12"/>
      <c r="B257" s="221"/>
      <c r="C257" s="222"/>
      <c r="D257" s="216" t="s">
        <v>122</v>
      </c>
      <c r="E257" s="223" t="s">
        <v>19</v>
      </c>
      <c r="F257" s="224" t="s">
        <v>206</v>
      </c>
      <c r="G257" s="222"/>
      <c r="H257" s="225">
        <v>20</v>
      </c>
      <c r="I257" s="226"/>
      <c r="J257" s="222"/>
      <c r="K257" s="222"/>
      <c r="L257" s="227"/>
      <c r="M257" s="256"/>
      <c r="N257" s="257"/>
      <c r="O257" s="257"/>
      <c r="P257" s="257"/>
      <c r="Q257" s="257"/>
      <c r="R257" s="257"/>
      <c r="S257" s="257"/>
      <c r="T257" s="258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1" t="s">
        <v>122</v>
      </c>
      <c r="AU257" s="231" t="s">
        <v>79</v>
      </c>
      <c r="AV257" s="12" t="s">
        <v>79</v>
      </c>
      <c r="AW257" s="12" t="s">
        <v>31</v>
      </c>
      <c r="AX257" s="12" t="s">
        <v>77</v>
      </c>
      <c r="AY257" s="231" t="s">
        <v>113</v>
      </c>
    </row>
    <row r="258" s="1" customFormat="1" ht="6.96" customHeight="1">
      <c r="A258" s="39"/>
      <c r="B258" s="60"/>
      <c r="C258" s="61"/>
      <c r="D258" s="61"/>
      <c r="E258" s="61"/>
      <c r="F258" s="61"/>
      <c r="G258" s="61"/>
      <c r="H258" s="61"/>
      <c r="I258" s="61"/>
      <c r="J258" s="61"/>
      <c r="K258" s="61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password="CC35"/>
  <autoFilter ref="C82:K25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customWidth="1"/>
    <col min="2" max="2" width="1.171875" customWidth="1"/>
    <col min="3" max="3" width="4.160156" customWidth="1"/>
    <col min="4" max="4" width="4.332031" customWidth="1"/>
    <col min="5" max="5" width="17.16016" customWidth="1"/>
    <col min="6" max="6" width="100.832" customWidth="1"/>
    <col min="7" max="7" width="7.5" customWidth="1"/>
    <col min="8" max="8" width="14" customWidth="1"/>
    <col min="9" max="9" width="15.83203" customWidth="1"/>
    <col min="10" max="10" width="22.33203" customWidth="1"/>
    <col min="11" max="11" width="22.33203" customWidth="1"/>
    <col min="12" max="12" width="9.332031" customWidth="1"/>
    <col min="13" max="13" width="10.83203" hidden="1" customWidth="1"/>
    <col min="14" max="14" width="9.332031" hidden="1"/>
    <col min="15" max="15" width="14.16016" hidden="1" customWidth="1"/>
    <col min="16" max="16" width="14.16016" hidden="1" customWidth="1"/>
    <col min="17" max="17" width="14.16016" hidden="1" customWidth="1"/>
    <col min="18" max="18" width="14.16016" hidden="1" customWidth="1"/>
    <col min="19" max="19" width="14.16016" hidden="1" customWidth="1"/>
    <col min="20" max="20" width="14.16016" hidden="1" customWidth="1"/>
    <col min="21" max="21" width="16.33203" hidden="1" customWidth="1"/>
    <col min="22" max="22" width="12.33203" customWidth="1"/>
    <col min="23" max="23" width="16.33203" customWidth="1"/>
    <col min="24" max="24" width="12.33203" customWidth="1"/>
    <col min="25" max="25" width="15" customWidth="1"/>
    <col min="26" max="26" width="11" customWidth="1"/>
    <col min="27" max="27" width="15" customWidth="1"/>
    <col min="28" max="28" width="16.33203" customWidth="1"/>
    <col min="29" max="29" width="11" customWidth="1"/>
    <col min="30" max="30" width="15" customWidth="1"/>
    <col min="31" max="31" width="16.33203" customWidth="1"/>
    <col min="44" max="44" width="9.332031" hidden="1"/>
    <col min="45" max="45" width="9.332031" hidden="1"/>
    <col min="46" max="46" width="9.332031" hidden="1"/>
    <col min="47" max="47" width="9.332031" hidden="1"/>
    <col min="48" max="48" width="9.332031" hidden="1"/>
    <col min="49" max="49" width="9.332031" hidden="1"/>
    <col min="50" max="50" width="9.332031" hidden="1"/>
    <col min="51" max="51" width="9.332031" hidden="1"/>
    <col min="52" max="52" width="9.332031" hidden="1"/>
    <col min="53" max="53" width="9.332031" hidden="1"/>
    <col min="54" max="54" width="9.332031" hidden="1"/>
    <col min="55" max="55" width="9.332031" hidden="1"/>
    <col min="56" max="56" width="9.332031" hidden="1"/>
    <col min="57" max="57" width="9.332031" hidden="1"/>
    <col min="58" max="58" width="9.332031" hidden="1"/>
    <col min="59" max="59" width="9.332031" hidden="1"/>
    <col min="60" max="60" width="9.332031" hidden="1"/>
    <col min="61" max="61" width="9.332031" hidden="1"/>
    <col min="62" max="62" width="9.332031" hidden="1"/>
    <col min="63" max="63" width="9.332031" hidden="1"/>
    <col min="64" max="64" width="9.332031" hidden="1"/>
    <col min="65" max="65" width="9.332031" hidden="1"/>
  </cols>
  <sheetData>
    <row r="2" ht="36.96" customHeight="1">
      <c r="AT2" s="18" t="s">
        <v>82</v>
      </c>
    </row>
    <row r="3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ht="24.96" customHeight="1">
      <c r="B4" s="21"/>
      <c r="D4" s="131" t="s">
        <v>87</v>
      </c>
      <c r="L4" s="21"/>
      <c r="M4" s="132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3" t="s">
        <v>16</v>
      </c>
      <c r="L6" s="21"/>
    </row>
    <row r="7" ht="16.5" customHeight="1">
      <c r="B7" s="21"/>
      <c r="E7" s="134" t="str">
        <f>'Rekapitulace stavby'!K6</f>
        <v>Zvýšení bezpečnosti a komfortu cestujících na zastávce Ústí nad Orlicí město</v>
      </c>
      <c r="F7" s="133"/>
      <c r="G7" s="133"/>
      <c r="H7" s="133"/>
      <c r="L7" s="21"/>
    </row>
    <row r="8" s="1" customFormat="1" ht="12" customHeight="1">
      <c r="A8" s="39"/>
      <c r="B8" s="45"/>
      <c r="C8" s="39"/>
      <c r="D8" s="133" t="s">
        <v>88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1" customFormat="1" ht="16.5" customHeight="1">
      <c r="A9" s="39"/>
      <c r="B9" s="45"/>
      <c r="C9" s="39"/>
      <c r="D9" s="39"/>
      <c r="E9" s="136" t="s">
        <v>359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1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1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1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1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1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1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1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1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1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1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1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1" customFormat="1" ht="18" customHeight="1">
      <c r="A21" s="39"/>
      <c r="B21" s="45"/>
      <c r="C21" s="39"/>
      <c r="D21" s="39"/>
      <c r="E21" s="137" t="s">
        <v>22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1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1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1" customFormat="1" ht="18" customHeight="1">
      <c r="A24" s="39"/>
      <c r="B24" s="45"/>
      <c r="C24" s="39"/>
      <c r="D24" s="39"/>
      <c r="E24" s="137" t="s">
        <v>22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1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1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7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1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1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1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1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1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1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ROUND((SUM(BE83:BE269)),  2)</f>
        <v>0</v>
      </c>
      <c r="G33" s="39"/>
      <c r="H33" s="39"/>
      <c r="I33" s="149">
        <v>0.20999999999999999</v>
      </c>
      <c r="J33" s="148">
        <f>ROUND(((SUM(BE83:BE269))*I33),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1" customFormat="1" ht="14.4" customHeight="1">
      <c r="A34" s="39"/>
      <c r="B34" s="45"/>
      <c r="C34" s="39"/>
      <c r="D34" s="39"/>
      <c r="E34" s="133" t="s">
        <v>41</v>
      </c>
      <c r="F34" s="148">
        <f>ROUND((SUM(BF83:BF269)),  2)</f>
        <v>0</v>
      </c>
      <c r="G34" s="39"/>
      <c r="H34" s="39"/>
      <c r="I34" s="149">
        <v>0.14999999999999999</v>
      </c>
      <c r="J34" s="148">
        <f>ROUND(((SUM(BF83:BF269))*I34),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1" customFormat="1" ht="14.4" customHeight="1">
      <c r="A35" s="39"/>
      <c r="B35" s="45"/>
      <c r="C35" s="39"/>
      <c r="D35" s="39"/>
      <c r="E35" s="133" t="s">
        <v>42</v>
      </c>
      <c r="F35" s="148">
        <f>ROUND((SUM(BG83:BG269)),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1" customFormat="1" ht="14.4" customHeight="1">
      <c r="A36" s="39"/>
      <c r="B36" s="45"/>
      <c r="C36" s="39"/>
      <c r="D36" s="39"/>
      <c r="E36" s="133" t="s">
        <v>43</v>
      </c>
      <c r="F36" s="148">
        <f>ROUND((SUM(BH83:BH269)),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1" customFormat="1" ht="14.4" customHeight="1">
      <c r="A37" s="39"/>
      <c r="B37" s="45"/>
      <c r="C37" s="39"/>
      <c r="D37" s="39"/>
      <c r="E37" s="133" t="s">
        <v>44</v>
      </c>
      <c r="F37" s="148">
        <f>ROUND((SUM(BI83:BI269)),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1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1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1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1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1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1" customFormat="1" ht="16.5" customHeight="1">
      <c r="A48" s="39"/>
      <c r="B48" s="40"/>
      <c r="C48" s="41"/>
      <c r="D48" s="41"/>
      <c r="E48" s="161" t="str">
        <f>E7</f>
        <v>Zvýšení bezpečnosti a komfortu cestujících na zastávce Ústí nad Orlicí město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1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1" customFormat="1" ht="16.5" customHeight="1">
      <c r="A50" s="39"/>
      <c r="B50" s="40"/>
      <c r="C50" s="41"/>
      <c r="D50" s="41"/>
      <c r="E50" s="70" t="str">
        <f>E9</f>
        <v>PS 01-02-42 - Dohledový videosystém a vzdálené ovládání dveří, žst.Ústí nad Orlicí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1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1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1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1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1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1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1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8" customFormat="1" ht="24.96" customHeight="1">
      <c r="A60" s="8"/>
      <c r="B60" s="166"/>
      <c r="C60" s="167"/>
      <c r="D60" s="168" t="s">
        <v>94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="8" customFormat="1" ht="24.96" customHeight="1">
      <c r="A61" s="8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</row>
    <row r="62" s="9" customFormat="1" ht="19.92" customHeight="1">
      <c r="A62" s="9"/>
      <c r="B62" s="172"/>
      <c r="C62" s="173"/>
      <c r="D62" s="174" t="s">
        <v>96</v>
      </c>
      <c r="E62" s="175"/>
      <c r="F62" s="175"/>
      <c r="G62" s="175"/>
      <c r="H62" s="175"/>
      <c r="I62" s="175"/>
      <c r="J62" s="176">
        <f>J91</f>
        <v>0</v>
      </c>
      <c r="K62" s="173"/>
      <c r="L62" s="17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19.92" customHeight="1">
      <c r="A63" s="9"/>
      <c r="B63" s="172"/>
      <c r="C63" s="173"/>
      <c r="D63" s="174" t="s">
        <v>97</v>
      </c>
      <c r="E63" s="175"/>
      <c r="F63" s="175"/>
      <c r="G63" s="175"/>
      <c r="H63" s="175"/>
      <c r="I63" s="175"/>
      <c r="J63" s="176">
        <f>J245</f>
        <v>0</v>
      </c>
      <c r="K63" s="173"/>
      <c r="L63" s="177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1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1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1" customFormat="1" ht="24.96" customHeight="1">
      <c r="A70" s="39"/>
      <c r="B70" s="40"/>
      <c r="C70" s="24" t="s">
        <v>98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1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1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1" customFormat="1" ht="16.5" customHeight="1">
      <c r="A73" s="39"/>
      <c r="B73" s="40"/>
      <c r="C73" s="41"/>
      <c r="D73" s="41"/>
      <c r="E73" s="161" t="str">
        <f>E7</f>
        <v>Zvýšení bezpečnosti a komfortu cestujících na zastávce Ústí nad Orlicí město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A74" s="39"/>
      <c r="B74" s="40"/>
      <c r="C74" s="33" t="s">
        <v>88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16.5" customHeight="1">
      <c r="A75" s="39"/>
      <c r="B75" s="40"/>
      <c r="C75" s="41"/>
      <c r="D75" s="41"/>
      <c r="E75" s="70" t="str">
        <f>E9</f>
        <v>PS 01-02-42 - Dohledový videosystém a vzdálené ovládání dveří, žst.Ústí nad Orlicí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6. 8. 2024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5.15" customHeight="1">
      <c r="A79" s="39"/>
      <c r="B79" s="40"/>
      <c r="C79" s="33" t="s">
        <v>25</v>
      </c>
      <c r="D79" s="41"/>
      <c r="E79" s="41"/>
      <c r="F79" s="28" t="str">
        <f>E15</f>
        <v xml:space="preserve"> </v>
      </c>
      <c r="G79" s="41"/>
      <c r="H79" s="41"/>
      <c r="I79" s="33" t="s">
        <v>30</v>
      </c>
      <c r="J79" s="37" t="str">
        <f>E21</f>
        <v xml:space="preserve"> 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5.15" customHeight="1">
      <c r="A80" s="39"/>
      <c r="B80" s="40"/>
      <c r="C80" s="33" t="s">
        <v>28</v>
      </c>
      <c r="D80" s="41"/>
      <c r="E80" s="41"/>
      <c r="F80" s="28" t="str">
        <f>IF(E18="","",E18)</f>
        <v>Vyplň údaj</v>
      </c>
      <c r="G80" s="41"/>
      <c r="H80" s="41"/>
      <c r="I80" s="33" t="s">
        <v>32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8"/>
      <c r="B82" s="179"/>
      <c r="C82" s="180" t="s">
        <v>99</v>
      </c>
      <c r="D82" s="181" t="s">
        <v>54</v>
      </c>
      <c r="E82" s="181" t="s">
        <v>50</v>
      </c>
      <c r="F82" s="181" t="s">
        <v>51</v>
      </c>
      <c r="G82" s="181" t="s">
        <v>100</v>
      </c>
      <c r="H82" s="181" t="s">
        <v>101</v>
      </c>
      <c r="I82" s="181" t="s">
        <v>102</v>
      </c>
      <c r="J82" s="181" t="s">
        <v>92</v>
      </c>
      <c r="K82" s="182" t="s">
        <v>103</v>
      </c>
      <c r="L82" s="183"/>
      <c r="M82" s="93" t="s">
        <v>19</v>
      </c>
      <c r="N82" s="94" t="s">
        <v>39</v>
      </c>
      <c r="O82" s="94" t="s">
        <v>104</v>
      </c>
      <c r="P82" s="94" t="s">
        <v>105</v>
      </c>
      <c r="Q82" s="94" t="s">
        <v>106</v>
      </c>
      <c r="R82" s="94" t="s">
        <v>107</v>
      </c>
      <c r="S82" s="94" t="s">
        <v>108</v>
      </c>
      <c r="T82" s="95" t="s">
        <v>109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1" customFormat="1" ht="22.8" customHeight="1">
      <c r="A83" s="39"/>
      <c r="B83" s="40"/>
      <c r="C83" s="100" t="s">
        <v>110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P84+P90</f>
        <v>0</v>
      </c>
      <c r="Q83" s="97"/>
      <c r="R83" s="186">
        <f>R84+R90</f>
        <v>0</v>
      </c>
      <c r="S83" s="97"/>
      <c r="T83" s="187">
        <f>T84+T90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68</v>
      </c>
      <c r="AU83" s="18" t="s">
        <v>93</v>
      </c>
      <c r="BK83" s="188">
        <f>BK84+BK90</f>
        <v>0</v>
      </c>
    </row>
    <row r="84" s="11" customFormat="1" ht="25.92" customHeight="1">
      <c r="A84" s="11"/>
      <c r="B84" s="189"/>
      <c r="C84" s="190"/>
      <c r="D84" s="191" t="s">
        <v>68</v>
      </c>
      <c r="E84" s="192" t="s">
        <v>111</v>
      </c>
      <c r="F84" s="192" t="s">
        <v>112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SUM(P85:P89)</f>
        <v>0</v>
      </c>
      <c r="Q84" s="197"/>
      <c r="R84" s="198">
        <f>SUM(R85:R89)</f>
        <v>0</v>
      </c>
      <c r="S84" s="197"/>
      <c r="T84" s="199">
        <f>SUM(T85:T89)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0" t="s">
        <v>77</v>
      </c>
      <c r="AT84" s="201" t="s">
        <v>68</v>
      </c>
      <c r="AU84" s="201" t="s">
        <v>69</v>
      </c>
      <c r="AY84" s="200" t="s">
        <v>113</v>
      </c>
      <c r="BK84" s="202">
        <f>SUM(BK85:BK89)</f>
        <v>0</v>
      </c>
    </row>
    <row r="85" s="1" customFormat="1" ht="24.15" customHeight="1">
      <c r="A85" s="39"/>
      <c r="B85" s="40"/>
      <c r="C85" s="203" t="s">
        <v>77</v>
      </c>
      <c r="D85" s="203" t="s">
        <v>114</v>
      </c>
      <c r="E85" s="204" t="s">
        <v>115</v>
      </c>
      <c r="F85" s="205" t="s">
        <v>116</v>
      </c>
      <c r="G85" s="206" t="s">
        <v>117</v>
      </c>
      <c r="H85" s="207">
        <v>0.050000000000000003</v>
      </c>
      <c r="I85" s="208">
        <v>0</v>
      </c>
      <c r="J85" s="209">
        <f>ROUND(I85*H85,2)</f>
        <v>0</v>
      </c>
      <c r="K85" s="205" t="s">
        <v>118</v>
      </c>
      <c r="L85" s="45"/>
      <c r="M85" s="210" t="s">
        <v>19</v>
      </c>
      <c r="N85" s="211" t="s">
        <v>40</v>
      </c>
      <c r="O85" s="85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4" t="s">
        <v>119</v>
      </c>
      <c r="AT85" s="214" t="s">
        <v>114</v>
      </c>
      <c r="AU85" s="214" t="s">
        <v>77</v>
      </c>
      <c r="AY85" s="18" t="s">
        <v>113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8" t="s">
        <v>77</v>
      </c>
      <c r="BK85" s="215">
        <f>ROUND(I85*H85,2)</f>
        <v>0</v>
      </c>
      <c r="BL85" s="18" t="s">
        <v>119</v>
      </c>
      <c r="BM85" s="214" t="s">
        <v>360</v>
      </c>
    </row>
    <row r="86" s="1" customFormat="1">
      <c r="A86" s="39"/>
      <c r="B86" s="40"/>
      <c r="C86" s="41"/>
      <c r="D86" s="216" t="s">
        <v>121</v>
      </c>
      <c r="E86" s="41"/>
      <c r="F86" s="217" t="s">
        <v>116</v>
      </c>
      <c r="G86" s="41"/>
      <c r="H86" s="41"/>
      <c r="I86" s="218"/>
      <c r="J86" s="41"/>
      <c r="K86" s="41"/>
      <c r="L86" s="45"/>
      <c r="M86" s="219"/>
      <c r="N86" s="22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121</v>
      </c>
      <c r="AU86" s="18" t="s">
        <v>77</v>
      </c>
    </row>
    <row r="87" s="12" customFormat="1">
      <c r="A87" s="12"/>
      <c r="B87" s="221"/>
      <c r="C87" s="222"/>
      <c r="D87" s="216" t="s">
        <v>122</v>
      </c>
      <c r="E87" s="223" t="s">
        <v>19</v>
      </c>
      <c r="F87" s="224" t="s">
        <v>361</v>
      </c>
      <c r="G87" s="222"/>
      <c r="H87" s="225">
        <v>0.050000000000000003</v>
      </c>
      <c r="I87" s="226"/>
      <c r="J87" s="222"/>
      <c r="K87" s="222"/>
      <c r="L87" s="227"/>
      <c r="M87" s="228"/>
      <c r="N87" s="229"/>
      <c r="O87" s="229"/>
      <c r="P87" s="229"/>
      <c r="Q87" s="229"/>
      <c r="R87" s="229"/>
      <c r="S87" s="229"/>
      <c r="T87" s="230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31" t="s">
        <v>122</v>
      </c>
      <c r="AU87" s="231" t="s">
        <v>77</v>
      </c>
      <c r="AV87" s="12" t="s">
        <v>79</v>
      </c>
      <c r="AW87" s="12" t="s">
        <v>31</v>
      </c>
      <c r="AX87" s="12" t="s">
        <v>69</v>
      </c>
      <c r="AY87" s="231" t="s">
        <v>113</v>
      </c>
    </row>
    <row r="88" s="13" customFormat="1">
      <c r="A88" s="13"/>
      <c r="B88" s="232"/>
      <c r="C88" s="233"/>
      <c r="D88" s="216" t="s">
        <v>122</v>
      </c>
      <c r="E88" s="234" t="s">
        <v>19</v>
      </c>
      <c r="F88" s="235" t="s">
        <v>124</v>
      </c>
      <c r="G88" s="233"/>
      <c r="H88" s="236">
        <v>0.050000000000000003</v>
      </c>
      <c r="I88" s="237"/>
      <c r="J88" s="233"/>
      <c r="K88" s="233"/>
      <c r="L88" s="238"/>
      <c r="M88" s="239"/>
      <c r="N88" s="240"/>
      <c r="O88" s="240"/>
      <c r="P88" s="240"/>
      <c r="Q88" s="240"/>
      <c r="R88" s="240"/>
      <c r="S88" s="240"/>
      <c r="T88" s="24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2" t="s">
        <v>122</v>
      </c>
      <c r="AU88" s="242" t="s">
        <v>77</v>
      </c>
      <c r="AV88" s="13" t="s">
        <v>125</v>
      </c>
      <c r="AW88" s="13" t="s">
        <v>31</v>
      </c>
      <c r="AX88" s="13" t="s">
        <v>69</v>
      </c>
      <c r="AY88" s="242" t="s">
        <v>113</v>
      </c>
    </row>
    <row r="89" s="14" customFormat="1">
      <c r="A89" s="14"/>
      <c r="B89" s="243"/>
      <c r="C89" s="244"/>
      <c r="D89" s="216" t="s">
        <v>122</v>
      </c>
      <c r="E89" s="245" t="s">
        <v>19</v>
      </c>
      <c r="F89" s="246" t="s">
        <v>126</v>
      </c>
      <c r="G89" s="244"/>
      <c r="H89" s="247">
        <v>0.050000000000000003</v>
      </c>
      <c r="I89" s="248"/>
      <c r="J89" s="244"/>
      <c r="K89" s="244"/>
      <c r="L89" s="249"/>
      <c r="M89" s="250"/>
      <c r="N89" s="251"/>
      <c r="O89" s="251"/>
      <c r="P89" s="251"/>
      <c r="Q89" s="251"/>
      <c r="R89" s="251"/>
      <c r="S89" s="251"/>
      <c r="T89" s="252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3" t="s">
        <v>122</v>
      </c>
      <c r="AU89" s="253" t="s">
        <v>77</v>
      </c>
      <c r="AV89" s="14" t="s">
        <v>119</v>
      </c>
      <c r="AW89" s="14" t="s">
        <v>31</v>
      </c>
      <c r="AX89" s="14" t="s">
        <v>77</v>
      </c>
      <c r="AY89" s="253" t="s">
        <v>113</v>
      </c>
    </row>
    <row r="90" s="11" customFormat="1" ht="25.92" customHeight="1">
      <c r="A90" s="11"/>
      <c r="B90" s="189"/>
      <c r="C90" s="190"/>
      <c r="D90" s="191" t="s">
        <v>68</v>
      </c>
      <c r="E90" s="192" t="s">
        <v>127</v>
      </c>
      <c r="F90" s="192" t="s">
        <v>128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P91+P245</f>
        <v>0</v>
      </c>
      <c r="Q90" s="197"/>
      <c r="R90" s="198">
        <f>R91+R245</f>
        <v>0</v>
      </c>
      <c r="S90" s="197"/>
      <c r="T90" s="199">
        <f>T91+T245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200" t="s">
        <v>125</v>
      </c>
      <c r="AT90" s="201" t="s">
        <v>68</v>
      </c>
      <c r="AU90" s="201" t="s">
        <v>69</v>
      </c>
      <c r="AY90" s="200" t="s">
        <v>113</v>
      </c>
      <c r="BK90" s="202">
        <f>BK91+BK245</f>
        <v>0</v>
      </c>
    </row>
    <row r="91" s="11" customFormat="1" ht="22.8" customHeight="1">
      <c r="A91" s="11"/>
      <c r="B91" s="189"/>
      <c r="C91" s="190"/>
      <c r="D91" s="191" t="s">
        <v>68</v>
      </c>
      <c r="E91" s="254" t="s">
        <v>129</v>
      </c>
      <c r="F91" s="254" t="s">
        <v>130</v>
      </c>
      <c r="G91" s="190"/>
      <c r="H91" s="190"/>
      <c r="I91" s="193"/>
      <c r="J91" s="255">
        <f>BK91</f>
        <v>0</v>
      </c>
      <c r="K91" s="190"/>
      <c r="L91" s="195"/>
      <c r="M91" s="196"/>
      <c r="N91" s="197"/>
      <c r="O91" s="197"/>
      <c r="P91" s="198">
        <f>SUM(P92:P244)</f>
        <v>0</v>
      </c>
      <c r="Q91" s="197"/>
      <c r="R91" s="198">
        <f>SUM(R92:R244)</f>
        <v>0</v>
      </c>
      <c r="S91" s="197"/>
      <c r="T91" s="199">
        <f>SUM(T92:T244)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0" t="s">
        <v>125</v>
      </c>
      <c r="AT91" s="201" t="s">
        <v>68</v>
      </c>
      <c r="AU91" s="201" t="s">
        <v>77</v>
      </c>
      <c r="AY91" s="200" t="s">
        <v>113</v>
      </c>
      <c r="BK91" s="202">
        <f>SUM(BK92:BK244)</f>
        <v>0</v>
      </c>
    </row>
    <row r="92" s="1" customFormat="1" ht="16.5" customHeight="1">
      <c r="A92" s="39"/>
      <c r="B92" s="40"/>
      <c r="C92" s="203" t="s">
        <v>79</v>
      </c>
      <c r="D92" s="203" t="s">
        <v>114</v>
      </c>
      <c r="E92" s="204" t="s">
        <v>131</v>
      </c>
      <c r="F92" s="205" t="s">
        <v>132</v>
      </c>
      <c r="G92" s="206" t="s">
        <v>129</v>
      </c>
      <c r="H92" s="207">
        <v>150</v>
      </c>
      <c r="I92" s="208">
        <v>0</v>
      </c>
      <c r="J92" s="209">
        <f>ROUND(I92*H92,2)</f>
        <v>0</v>
      </c>
      <c r="K92" s="205" t="s">
        <v>118</v>
      </c>
      <c r="L92" s="45"/>
      <c r="M92" s="210" t="s">
        <v>19</v>
      </c>
      <c r="N92" s="211" t="s">
        <v>40</v>
      </c>
      <c r="O92" s="85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4" t="s">
        <v>119</v>
      </c>
      <c r="AT92" s="214" t="s">
        <v>114</v>
      </c>
      <c r="AU92" s="214" t="s">
        <v>79</v>
      </c>
      <c r="AY92" s="18" t="s">
        <v>113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8" t="s">
        <v>77</v>
      </c>
      <c r="BK92" s="215">
        <f>ROUND(I92*H92,2)</f>
        <v>0</v>
      </c>
      <c r="BL92" s="18" t="s">
        <v>119</v>
      </c>
      <c r="BM92" s="214" t="s">
        <v>362</v>
      </c>
    </row>
    <row r="93" s="1" customFormat="1">
      <c r="A93" s="39"/>
      <c r="B93" s="40"/>
      <c r="C93" s="41"/>
      <c r="D93" s="216" t="s">
        <v>121</v>
      </c>
      <c r="E93" s="41"/>
      <c r="F93" s="217" t="s">
        <v>132</v>
      </c>
      <c r="G93" s="41"/>
      <c r="H93" s="41"/>
      <c r="I93" s="218"/>
      <c r="J93" s="41"/>
      <c r="K93" s="41"/>
      <c r="L93" s="45"/>
      <c r="M93" s="219"/>
      <c r="N93" s="22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121</v>
      </c>
      <c r="AU93" s="18" t="s">
        <v>79</v>
      </c>
    </row>
    <row r="94" s="12" customFormat="1">
      <c r="A94" s="12"/>
      <c r="B94" s="221"/>
      <c r="C94" s="222"/>
      <c r="D94" s="216" t="s">
        <v>122</v>
      </c>
      <c r="E94" s="223" t="s">
        <v>19</v>
      </c>
      <c r="F94" s="224" t="s">
        <v>134</v>
      </c>
      <c r="G94" s="222"/>
      <c r="H94" s="225">
        <v>150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1" t="s">
        <v>122</v>
      </c>
      <c r="AU94" s="231" t="s">
        <v>79</v>
      </c>
      <c r="AV94" s="12" t="s">
        <v>79</v>
      </c>
      <c r="AW94" s="12" t="s">
        <v>31</v>
      </c>
      <c r="AX94" s="12" t="s">
        <v>77</v>
      </c>
      <c r="AY94" s="231" t="s">
        <v>113</v>
      </c>
    </row>
    <row r="95" s="1" customFormat="1" ht="16.5" customHeight="1">
      <c r="A95" s="39"/>
      <c r="B95" s="40"/>
      <c r="C95" s="203" t="s">
        <v>125</v>
      </c>
      <c r="D95" s="203" t="s">
        <v>114</v>
      </c>
      <c r="E95" s="204" t="s">
        <v>135</v>
      </c>
      <c r="F95" s="205" t="s">
        <v>136</v>
      </c>
      <c r="G95" s="206" t="s">
        <v>129</v>
      </c>
      <c r="H95" s="207">
        <v>150</v>
      </c>
      <c r="I95" s="208">
        <v>0</v>
      </c>
      <c r="J95" s="209">
        <f>ROUND(I95*H95,2)</f>
        <v>0</v>
      </c>
      <c r="K95" s="205" t="s">
        <v>118</v>
      </c>
      <c r="L95" s="45"/>
      <c r="M95" s="210" t="s">
        <v>19</v>
      </c>
      <c r="N95" s="211" t="s">
        <v>40</v>
      </c>
      <c r="O95" s="85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4" t="s">
        <v>119</v>
      </c>
      <c r="AT95" s="214" t="s">
        <v>114</v>
      </c>
      <c r="AU95" s="214" t="s">
        <v>79</v>
      </c>
      <c r="AY95" s="18" t="s">
        <v>113</v>
      </c>
      <c r="BE95" s="215">
        <f>IF(N95="základní",J95,0)</f>
        <v>0</v>
      </c>
      <c r="BF95" s="215">
        <f>IF(N95="snížená",J95,0)</f>
        <v>0</v>
      </c>
      <c r="BG95" s="215">
        <f>IF(N95="zákl. přenesená",J95,0)</f>
        <v>0</v>
      </c>
      <c r="BH95" s="215">
        <f>IF(N95="sníž. přenesená",J95,0)</f>
        <v>0</v>
      </c>
      <c r="BI95" s="215">
        <f>IF(N95="nulová",J95,0)</f>
        <v>0</v>
      </c>
      <c r="BJ95" s="18" t="s">
        <v>77</v>
      </c>
      <c r="BK95" s="215">
        <f>ROUND(I95*H95,2)</f>
        <v>0</v>
      </c>
      <c r="BL95" s="18" t="s">
        <v>119</v>
      </c>
      <c r="BM95" s="214" t="s">
        <v>363</v>
      </c>
    </row>
    <row r="96" s="1" customFormat="1">
      <c r="A96" s="39"/>
      <c r="B96" s="40"/>
      <c r="C96" s="41"/>
      <c r="D96" s="216" t="s">
        <v>121</v>
      </c>
      <c r="E96" s="41"/>
      <c r="F96" s="217" t="s">
        <v>136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121</v>
      </c>
      <c r="AU96" s="18" t="s">
        <v>79</v>
      </c>
    </row>
    <row r="97" s="12" customFormat="1">
      <c r="A97" s="12"/>
      <c r="B97" s="221"/>
      <c r="C97" s="222"/>
      <c r="D97" s="216" t="s">
        <v>122</v>
      </c>
      <c r="E97" s="223" t="s">
        <v>19</v>
      </c>
      <c r="F97" s="224" t="s">
        <v>134</v>
      </c>
      <c r="G97" s="222"/>
      <c r="H97" s="225">
        <v>150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1" t="s">
        <v>122</v>
      </c>
      <c r="AU97" s="231" t="s">
        <v>79</v>
      </c>
      <c r="AV97" s="12" t="s">
        <v>79</v>
      </c>
      <c r="AW97" s="12" t="s">
        <v>31</v>
      </c>
      <c r="AX97" s="12" t="s">
        <v>77</v>
      </c>
      <c r="AY97" s="231" t="s">
        <v>113</v>
      </c>
    </row>
    <row r="98" s="1" customFormat="1" ht="16.5" customHeight="1">
      <c r="A98" s="39"/>
      <c r="B98" s="40"/>
      <c r="C98" s="203" t="s">
        <v>119</v>
      </c>
      <c r="D98" s="203" t="s">
        <v>114</v>
      </c>
      <c r="E98" s="204" t="s">
        <v>138</v>
      </c>
      <c r="F98" s="205" t="s">
        <v>139</v>
      </c>
      <c r="G98" s="206" t="s">
        <v>140</v>
      </c>
      <c r="H98" s="207">
        <v>8</v>
      </c>
      <c r="I98" s="208">
        <v>0</v>
      </c>
      <c r="J98" s="209">
        <f>ROUND(I98*H98,2)</f>
        <v>0</v>
      </c>
      <c r="K98" s="205" t="s">
        <v>141</v>
      </c>
      <c r="L98" s="45"/>
      <c r="M98" s="210" t="s">
        <v>19</v>
      </c>
      <c r="N98" s="211" t="s">
        <v>40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119</v>
      </c>
      <c r="AT98" s="214" t="s">
        <v>114</v>
      </c>
      <c r="AU98" s="214" t="s">
        <v>79</v>
      </c>
      <c r="AY98" s="18" t="s">
        <v>113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77</v>
      </c>
      <c r="BK98" s="215">
        <f>ROUND(I98*H98,2)</f>
        <v>0</v>
      </c>
      <c r="BL98" s="18" t="s">
        <v>119</v>
      </c>
      <c r="BM98" s="214" t="s">
        <v>364</v>
      </c>
    </row>
    <row r="99" s="1" customFormat="1">
      <c r="A99" s="39"/>
      <c r="B99" s="40"/>
      <c r="C99" s="41"/>
      <c r="D99" s="216" t="s">
        <v>121</v>
      </c>
      <c r="E99" s="41"/>
      <c r="F99" s="217" t="s">
        <v>139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121</v>
      </c>
      <c r="AU99" s="18" t="s">
        <v>79</v>
      </c>
    </row>
    <row r="100" s="12" customFormat="1">
      <c r="A100" s="12"/>
      <c r="B100" s="221"/>
      <c r="C100" s="222"/>
      <c r="D100" s="216" t="s">
        <v>122</v>
      </c>
      <c r="E100" s="223" t="s">
        <v>19</v>
      </c>
      <c r="F100" s="224" t="s">
        <v>143</v>
      </c>
      <c r="G100" s="222"/>
      <c r="H100" s="225">
        <v>8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1" t="s">
        <v>122</v>
      </c>
      <c r="AU100" s="231" t="s">
        <v>79</v>
      </c>
      <c r="AV100" s="12" t="s">
        <v>79</v>
      </c>
      <c r="AW100" s="12" t="s">
        <v>31</v>
      </c>
      <c r="AX100" s="12" t="s">
        <v>77</v>
      </c>
      <c r="AY100" s="231" t="s">
        <v>113</v>
      </c>
    </row>
    <row r="101" s="1" customFormat="1" ht="16.5" customHeight="1">
      <c r="A101" s="39"/>
      <c r="B101" s="40"/>
      <c r="C101" s="203" t="s">
        <v>144</v>
      </c>
      <c r="D101" s="203" t="s">
        <v>114</v>
      </c>
      <c r="E101" s="204" t="s">
        <v>145</v>
      </c>
      <c r="F101" s="205" t="s">
        <v>146</v>
      </c>
      <c r="G101" s="206" t="s">
        <v>140</v>
      </c>
      <c r="H101" s="207">
        <v>1</v>
      </c>
      <c r="I101" s="208">
        <v>0</v>
      </c>
      <c r="J101" s="209">
        <f>ROUND(I101*H101,2)</f>
        <v>0</v>
      </c>
      <c r="K101" s="205" t="s">
        <v>141</v>
      </c>
      <c r="L101" s="45"/>
      <c r="M101" s="210" t="s">
        <v>19</v>
      </c>
      <c r="N101" s="211" t="s">
        <v>40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119</v>
      </c>
      <c r="AT101" s="214" t="s">
        <v>114</v>
      </c>
      <c r="AU101" s="214" t="s">
        <v>79</v>
      </c>
      <c r="AY101" s="18" t="s">
        <v>113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77</v>
      </c>
      <c r="BK101" s="215">
        <f>ROUND(I101*H101,2)</f>
        <v>0</v>
      </c>
      <c r="BL101" s="18" t="s">
        <v>119</v>
      </c>
      <c r="BM101" s="214" t="s">
        <v>365</v>
      </c>
    </row>
    <row r="102" s="1" customFormat="1">
      <c r="A102" s="39"/>
      <c r="B102" s="40"/>
      <c r="C102" s="41"/>
      <c r="D102" s="216" t="s">
        <v>121</v>
      </c>
      <c r="E102" s="41"/>
      <c r="F102" s="217" t="s">
        <v>146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121</v>
      </c>
      <c r="AU102" s="18" t="s">
        <v>79</v>
      </c>
    </row>
    <row r="103" s="12" customFormat="1">
      <c r="A103" s="12"/>
      <c r="B103" s="221"/>
      <c r="C103" s="222"/>
      <c r="D103" s="216" t="s">
        <v>122</v>
      </c>
      <c r="E103" s="223" t="s">
        <v>19</v>
      </c>
      <c r="F103" s="224" t="s">
        <v>77</v>
      </c>
      <c r="G103" s="222"/>
      <c r="H103" s="225">
        <v>1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1" t="s">
        <v>122</v>
      </c>
      <c r="AU103" s="231" t="s">
        <v>79</v>
      </c>
      <c r="AV103" s="12" t="s">
        <v>79</v>
      </c>
      <c r="AW103" s="12" t="s">
        <v>31</v>
      </c>
      <c r="AX103" s="12" t="s">
        <v>77</v>
      </c>
      <c r="AY103" s="231" t="s">
        <v>113</v>
      </c>
    </row>
    <row r="104" s="1" customFormat="1" ht="16.5" customHeight="1">
      <c r="A104" s="39"/>
      <c r="B104" s="40"/>
      <c r="C104" s="203" t="s">
        <v>148</v>
      </c>
      <c r="D104" s="203" t="s">
        <v>114</v>
      </c>
      <c r="E104" s="204" t="s">
        <v>149</v>
      </c>
      <c r="F104" s="205" t="s">
        <v>150</v>
      </c>
      <c r="G104" s="206" t="s">
        <v>140</v>
      </c>
      <c r="H104" s="207">
        <v>1</v>
      </c>
      <c r="I104" s="208">
        <v>0</v>
      </c>
      <c r="J104" s="209">
        <f>ROUND(I104*H104,2)</f>
        <v>0</v>
      </c>
      <c r="K104" s="205" t="s">
        <v>141</v>
      </c>
      <c r="L104" s="45"/>
      <c r="M104" s="210" t="s">
        <v>19</v>
      </c>
      <c r="N104" s="211" t="s">
        <v>40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119</v>
      </c>
      <c r="AT104" s="214" t="s">
        <v>114</v>
      </c>
      <c r="AU104" s="214" t="s">
        <v>79</v>
      </c>
      <c r="AY104" s="18" t="s">
        <v>113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77</v>
      </c>
      <c r="BK104" s="215">
        <f>ROUND(I104*H104,2)</f>
        <v>0</v>
      </c>
      <c r="BL104" s="18" t="s">
        <v>119</v>
      </c>
      <c r="BM104" s="214" t="s">
        <v>366</v>
      </c>
    </row>
    <row r="105" s="1" customFormat="1">
      <c r="A105" s="39"/>
      <c r="B105" s="40"/>
      <c r="C105" s="41"/>
      <c r="D105" s="216" t="s">
        <v>121</v>
      </c>
      <c r="E105" s="41"/>
      <c r="F105" s="217" t="s">
        <v>150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121</v>
      </c>
      <c r="AU105" s="18" t="s">
        <v>79</v>
      </c>
    </row>
    <row r="106" s="12" customFormat="1">
      <c r="A106" s="12"/>
      <c r="B106" s="221"/>
      <c r="C106" s="222"/>
      <c r="D106" s="216" t="s">
        <v>122</v>
      </c>
      <c r="E106" s="223" t="s">
        <v>19</v>
      </c>
      <c r="F106" s="224" t="s">
        <v>77</v>
      </c>
      <c r="G106" s="222"/>
      <c r="H106" s="225">
        <v>1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1" t="s">
        <v>122</v>
      </c>
      <c r="AU106" s="231" t="s">
        <v>79</v>
      </c>
      <c r="AV106" s="12" t="s">
        <v>79</v>
      </c>
      <c r="AW106" s="12" t="s">
        <v>31</v>
      </c>
      <c r="AX106" s="12" t="s">
        <v>77</v>
      </c>
      <c r="AY106" s="231" t="s">
        <v>113</v>
      </c>
    </row>
    <row r="107" s="1" customFormat="1" ht="16.5" customHeight="1">
      <c r="A107" s="39"/>
      <c r="B107" s="40"/>
      <c r="C107" s="203" t="s">
        <v>152</v>
      </c>
      <c r="D107" s="203" t="s">
        <v>114</v>
      </c>
      <c r="E107" s="204" t="s">
        <v>153</v>
      </c>
      <c r="F107" s="205" t="s">
        <v>154</v>
      </c>
      <c r="G107" s="206" t="s">
        <v>140</v>
      </c>
      <c r="H107" s="207">
        <v>1</v>
      </c>
      <c r="I107" s="208">
        <v>0</v>
      </c>
      <c r="J107" s="209">
        <f>ROUND(I107*H107,2)</f>
        <v>0</v>
      </c>
      <c r="K107" s="205" t="s">
        <v>141</v>
      </c>
      <c r="L107" s="45"/>
      <c r="M107" s="210" t="s">
        <v>19</v>
      </c>
      <c r="N107" s="211" t="s">
        <v>40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119</v>
      </c>
      <c r="AT107" s="214" t="s">
        <v>114</v>
      </c>
      <c r="AU107" s="214" t="s">
        <v>79</v>
      </c>
      <c r="AY107" s="18" t="s">
        <v>113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77</v>
      </c>
      <c r="BK107" s="215">
        <f>ROUND(I107*H107,2)</f>
        <v>0</v>
      </c>
      <c r="BL107" s="18" t="s">
        <v>119</v>
      </c>
      <c r="BM107" s="214" t="s">
        <v>367</v>
      </c>
    </row>
    <row r="108" s="1" customFormat="1">
      <c r="A108" s="39"/>
      <c r="B108" s="40"/>
      <c r="C108" s="41"/>
      <c r="D108" s="216" t="s">
        <v>121</v>
      </c>
      <c r="E108" s="41"/>
      <c r="F108" s="217" t="s">
        <v>154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121</v>
      </c>
      <c r="AU108" s="18" t="s">
        <v>79</v>
      </c>
    </row>
    <row r="109" s="12" customFormat="1">
      <c r="A109" s="12"/>
      <c r="B109" s="221"/>
      <c r="C109" s="222"/>
      <c r="D109" s="216" t="s">
        <v>122</v>
      </c>
      <c r="E109" s="223" t="s">
        <v>19</v>
      </c>
      <c r="F109" s="224" t="s">
        <v>77</v>
      </c>
      <c r="G109" s="222"/>
      <c r="H109" s="225">
        <v>1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1" t="s">
        <v>122</v>
      </c>
      <c r="AU109" s="231" t="s">
        <v>79</v>
      </c>
      <c r="AV109" s="12" t="s">
        <v>79</v>
      </c>
      <c r="AW109" s="12" t="s">
        <v>31</v>
      </c>
      <c r="AX109" s="12" t="s">
        <v>77</v>
      </c>
      <c r="AY109" s="231" t="s">
        <v>113</v>
      </c>
    </row>
    <row r="110" s="1" customFormat="1" ht="16.5" customHeight="1">
      <c r="A110" s="39"/>
      <c r="B110" s="40"/>
      <c r="C110" s="203" t="s">
        <v>143</v>
      </c>
      <c r="D110" s="203" t="s">
        <v>114</v>
      </c>
      <c r="E110" s="204" t="s">
        <v>156</v>
      </c>
      <c r="F110" s="205" t="s">
        <v>157</v>
      </c>
      <c r="G110" s="206" t="s">
        <v>140</v>
      </c>
      <c r="H110" s="207">
        <v>1</v>
      </c>
      <c r="I110" s="208">
        <v>0</v>
      </c>
      <c r="J110" s="209">
        <f>ROUND(I110*H110,2)</f>
        <v>0</v>
      </c>
      <c r="K110" s="205" t="s">
        <v>141</v>
      </c>
      <c r="L110" s="45"/>
      <c r="M110" s="210" t="s">
        <v>19</v>
      </c>
      <c r="N110" s="211" t="s">
        <v>40</v>
      </c>
      <c r="O110" s="85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119</v>
      </c>
      <c r="AT110" s="214" t="s">
        <v>114</v>
      </c>
      <c r="AU110" s="214" t="s">
        <v>79</v>
      </c>
      <c r="AY110" s="18" t="s">
        <v>113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77</v>
      </c>
      <c r="BK110" s="215">
        <f>ROUND(I110*H110,2)</f>
        <v>0</v>
      </c>
      <c r="BL110" s="18" t="s">
        <v>119</v>
      </c>
      <c r="BM110" s="214" t="s">
        <v>368</v>
      </c>
    </row>
    <row r="111" s="1" customFormat="1">
      <c r="A111" s="39"/>
      <c r="B111" s="40"/>
      <c r="C111" s="41"/>
      <c r="D111" s="216" t="s">
        <v>121</v>
      </c>
      <c r="E111" s="41"/>
      <c r="F111" s="217" t="s">
        <v>157</v>
      </c>
      <c r="G111" s="41"/>
      <c r="H111" s="41"/>
      <c r="I111" s="218"/>
      <c r="J111" s="41"/>
      <c r="K111" s="41"/>
      <c r="L111" s="45"/>
      <c r="M111" s="219"/>
      <c r="N111" s="22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121</v>
      </c>
      <c r="AU111" s="18" t="s">
        <v>79</v>
      </c>
    </row>
    <row r="112" s="12" customFormat="1">
      <c r="A112" s="12"/>
      <c r="B112" s="221"/>
      <c r="C112" s="222"/>
      <c r="D112" s="216" t="s">
        <v>122</v>
      </c>
      <c r="E112" s="223" t="s">
        <v>19</v>
      </c>
      <c r="F112" s="224" t="s">
        <v>77</v>
      </c>
      <c r="G112" s="222"/>
      <c r="H112" s="225">
        <v>1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1" t="s">
        <v>122</v>
      </c>
      <c r="AU112" s="231" t="s">
        <v>79</v>
      </c>
      <c r="AV112" s="12" t="s">
        <v>79</v>
      </c>
      <c r="AW112" s="12" t="s">
        <v>31</v>
      </c>
      <c r="AX112" s="12" t="s">
        <v>77</v>
      </c>
      <c r="AY112" s="231" t="s">
        <v>113</v>
      </c>
    </row>
    <row r="113" s="1" customFormat="1" ht="16.5" customHeight="1">
      <c r="A113" s="39"/>
      <c r="B113" s="40"/>
      <c r="C113" s="203" t="s">
        <v>159</v>
      </c>
      <c r="D113" s="203" t="s">
        <v>114</v>
      </c>
      <c r="E113" s="204" t="s">
        <v>160</v>
      </c>
      <c r="F113" s="205" t="s">
        <v>161</v>
      </c>
      <c r="G113" s="206" t="s">
        <v>140</v>
      </c>
      <c r="H113" s="207">
        <v>1</v>
      </c>
      <c r="I113" s="208">
        <v>0</v>
      </c>
      <c r="J113" s="209">
        <f>ROUND(I113*H113,2)</f>
        <v>0</v>
      </c>
      <c r="K113" s="205" t="s">
        <v>141</v>
      </c>
      <c r="L113" s="45"/>
      <c r="M113" s="210" t="s">
        <v>19</v>
      </c>
      <c r="N113" s="211" t="s">
        <v>40</v>
      </c>
      <c r="O113" s="85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4" t="s">
        <v>119</v>
      </c>
      <c r="AT113" s="214" t="s">
        <v>114</v>
      </c>
      <c r="AU113" s="214" t="s">
        <v>79</v>
      </c>
      <c r="AY113" s="18" t="s">
        <v>113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8" t="s">
        <v>77</v>
      </c>
      <c r="BK113" s="215">
        <f>ROUND(I113*H113,2)</f>
        <v>0</v>
      </c>
      <c r="BL113" s="18" t="s">
        <v>119</v>
      </c>
      <c r="BM113" s="214" t="s">
        <v>369</v>
      </c>
    </row>
    <row r="114" s="1" customFormat="1">
      <c r="A114" s="39"/>
      <c r="B114" s="40"/>
      <c r="C114" s="41"/>
      <c r="D114" s="216" t="s">
        <v>121</v>
      </c>
      <c r="E114" s="41"/>
      <c r="F114" s="217" t="s">
        <v>161</v>
      </c>
      <c r="G114" s="41"/>
      <c r="H114" s="41"/>
      <c r="I114" s="218"/>
      <c r="J114" s="41"/>
      <c r="K114" s="41"/>
      <c r="L114" s="45"/>
      <c r="M114" s="219"/>
      <c r="N114" s="22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121</v>
      </c>
      <c r="AU114" s="18" t="s">
        <v>79</v>
      </c>
    </row>
    <row r="115" s="12" customFormat="1">
      <c r="A115" s="12"/>
      <c r="B115" s="221"/>
      <c r="C115" s="222"/>
      <c r="D115" s="216" t="s">
        <v>122</v>
      </c>
      <c r="E115" s="223" t="s">
        <v>19</v>
      </c>
      <c r="F115" s="224" t="s">
        <v>77</v>
      </c>
      <c r="G115" s="222"/>
      <c r="H115" s="225">
        <v>1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1" t="s">
        <v>122</v>
      </c>
      <c r="AU115" s="231" t="s">
        <v>79</v>
      </c>
      <c r="AV115" s="12" t="s">
        <v>79</v>
      </c>
      <c r="AW115" s="12" t="s">
        <v>31</v>
      </c>
      <c r="AX115" s="12" t="s">
        <v>77</v>
      </c>
      <c r="AY115" s="231" t="s">
        <v>113</v>
      </c>
    </row>
    <row r="116" s="1" customFormat="1" ht="16.5" customHeight="1">
      <c r="A116" s="39"/>
      <c r="B116" s="40"/>
      <c r="C116" s="203" t="s">
        <v>163</v>
      </c>
      <c r="D116" s="203" t="s">
        <v>114</v>
      </c>
      <c r="E116" s="204" t="s">
        <v>164</v>
      </c>
      <c r="F116" s="205" t="s">
        <v>165</v>
      </c>
      <c r="G116" s="206" t="s">
        <v>140</v>
      </c>
      <c r="H116" s="207">
        <v>1</v>
      </c>
      <c r="I116" s="208">
        <v>0</v>
      </c>
      <c r="J116" s="209">
        <f>ROUND(I116*H116,2)</f>
        <v>0</v>
      </c>
      <c r="K116" s="205" t="s">
        <v>141</v>
      </c>
      <c r="L116" s="45"/>
      <c r="M116" s="210" t="s">
        <v>19</v>
      </c>
      <c r="N116" s="211" t="s">
        <v>40</v>
      </c>
      <c r="O116" s="85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4" t="s">
        <v>119</v>
      </c>
      <c r="AT116" s="214" t="s">
        <v>114</v>
      </c>
      <c r="AU116" s="214" t="s">
        <v>79</v>
      </c>
      <c r="AY116" s="18" t="s">
        <v>113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8" t="s">
        <v>77</v>
      </c>
      <c r="BK116" s="215">
        <f>ROUND(I116*H116,2)</f>
        <v>0</v>
      </c>
      <c r="BL116" s="18" t="s">
        <v>119</v>
      </c>
      <c r="BM116" s="214" t="s">
        <v>370</v>
      </c>
    </row>
    <row r="117" s="1" customFormat="1">
      <c r="A117" s="39"/>
      <c r="B117" s="40"/>
      <c r="C117" s="41"/>
      <c r="D117" s="216" t="s">
        <v>121</v>
      </c>
      <c r="E117" s="41"/>
      <c r="F117" s="217" t="s">
        <v>165</v>
      </c>
      <c r="G117" s="41"/>
      <c r="H117" s="41"/>
      <c r="I117" s="218"/>
      <c r="J117" s="41"/>
      <c r="K117" s="41"/>
      <c r="L117" s="45"/>
      <c r="M117" s="219"/>
      <c r="N117" s="22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121</v>
      </c>
      <c r="AU117" s="18" t="s">
        <v>79</v>
      </c>
    </row>
    <row r="118" s="12" customFormat="1">
      <c r="A118" s="12"/>
      <c r="B118" s="221"/>
      <c r="C118" s="222"/>
      <c r="D118" s="216" t="s">
        <v>122</v>
      </c>
      <c r="E118" s="223" t="s">
        <v>19</v>
      </c>
      <c r="F118" s="224" t="s">
        <v>77</v>
      </c>
      <c r="G118" s="222"/>
      <c r="H118" s="225">
        <v>1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1" t="s">
        <v>122</v>
      </c>
      <c r="AU118" s="231" t="s">
        <v>79</v>
      </c>
      <c r="AV118" s="12" t="s">
        <v>79</v>
      </c>
      <c r="AW118" s="12" t="s">
        <v>31</v>
      </c>
      <c r="AX118" s="12" t="s">
        <v>77</v>
      </c>
      <c r="AY118" s="231" t="s">
        <v>113</v>
      </c>
    </row>
    <row r="119" s="1" customFormat="1" ht="16.5" customHeight="1">
      <c r="A119" s="39"/>
      <c r="B119" s="40"/>
      <c r="C119" s="203" t="s">
        <v>167</v>
      </c>
      <c r="D119" s="203" t="s">
        <v>114</v>
      </c>
      <c r="E119" s="204" t="s">
        <v>168</v>
      </c>
      <c r="F119" s="205" t="s">
        <v>169</v>
      </c>
      <c r="G119" s="206" t="s">
        <v>140</v>
      </c>
      <c r="H119" s="207">
        <v>8</v>
      </c>
      <c r="I119" s="208">
        <v>0</v>
      </c>
      <c r="J119" s="209">
        <f>ROUND(I119*H119,2)</f>
        <v>0</v>
      </c>
      <c r="K119" s="205" t="s">
        <v>141</v>
      </c>
      <c r="L119" s="45"/>
      <c r="M119" s="210" t="s">
        <v>19</v>
      </c>
      <c r="N119" s="211" t="s">
        <v>40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119</v>
      </c>
      <c r="AT119" s="214" t="s">
        <v>114</v>
      </c>
      <c r="AU119" s="214" t="s">
        <v>79</v>
      </c>
      <c r="AY119" s="18" t="s">
        <v>113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77</v>
      </c>
      <c r="BK119" s="215">
        <f>ROUND(I119*H119,2)</f>
        <v>0</v>
      </c>
      <c r="BL119" s="18" t="s">
        <v>119</v>
      </c>
      <c r="BM119" s="214" t="s">
        <v>371</v>
      </c>
    </row>
    <row r="120" s="1" customFormat="1">
      <c r="A120" s="39"/>
      <c r="B120" s="40"/>
      <c r="C120" s="41"/>
      <c r="D120" s="216" t="s">
        <v>121</v>
      </c>
      <c r="E120" s="41"/>
      <c r="F120" s="217" t="s">
        <v>169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121</v>
      </c>
      <c r="AU120" s="18" t="s">
        <v>79</v>
      </c>
    </row>
    <row r="121" s="12" customFormat="1">
      <c r="A121" s="12"/>
      <c r="B121" s="221"/>
      <c r="C121" s="222"/>
      <c r="D121" s="216" t="s">
        <v>122</v>
      </c>
      <c r="E121" s="223" t="s">
        <v>19</v>
      </c>
      <c r="F121" s="224" t="s">
        <v>143</v>
      </c>
      <c r="G121" s="222"/>
      <c r="H121" s="225">
        <v>8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1" t="s">
        <v>122</v>
      </c>
      <c r="AU121" s="231" t="s">
        <v>79</v>
      </c>
      <c r="AV121" s="12" t="s">
        <v>79</v>
      </c>
      <c r="AW121" s="12" t="s">
        <v>31</v>
      </c>
      <c r="AX121" s="12" t="s">
        <v>77</v>
      </c>
      <c r="AY121" s="231" t="s">
        <v>113</v>
      </c>
    </row>
    <row r="122" s="1" customFormat="1" ht="16.5" customHeight="1">
      <c r="A122" s="39"/>
      <c r="B122" s="40"/>
      <c r="C122" s="203" t="s">
        <v>171</v>
      </c>
      <c r="D122" s="203" t="s">
        <v>114</v>
      </c>
      <c r="E122" s="204" t="s">
        <v>172</v>
      </c>
      <c r="F122" s="205" t="s">
        <v>173</v>
      </c>
      <c r="G122" s="206" t="s">
        <v>140</v>
      </c>
      <c r="H122" s="207">
        <v>8</v>
      </c>
      <c r="I122" s="208">
        <v>0</v>
      </c>
      <c r="J122" s="209">
        <f>ROUND(I122*H122,2)</f>
        <v>0</v>
      </c>
      <c r="K122" s="205" t="s">
        <v>141</v>
      </c>
      <c r="L122" s="45"/>
      <c r="M122" s="210" t="s">
        <v>19</v>
      </c>
      <c r="N122" s="211" t="s">
        <v>40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119</v>
      </c>
      <c r="AT122" s="214" t="s">
        <v>114</v>
      </c>
      <c r="AU122" s="214" t="s">
        <v>79</v>
      </c>
      <c r="AY122" s="18" t="s">
        <v>113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77</v>
      </c>
      <c r="BK122" s="215">
        <f>ROUND(I122*H122,2)</f>
        <v>0</v>
      </c>
      <c r="BL122" s="18" t="s">
        <v>119</v>
      </c>
      <c r="BM122" s="214" t="s">
        <v>372</v>
      </c>
    </row>
    <row r="123" s="1" customFormat="1">
      <c r="A123" s="39"/>
      <c r="B123" s="40"/>
      <c r="C123" s="41"/>
      <c r="D123" s="216" t="s">
        <v>121</v>
      </c>
      <c r="E123" s="41"/>
      <c r="F123" s="217" t="s">
        <v>173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121</v>
      </c>
      <c r="AU123" s="18" t="s">
        <v>79</v>
      </c>
    </row>
    <row r="124" s="12" customFormat="1">
      <c r="A124" s="12"/>
      <c r="B124" s="221"/>
      <c r="C124" s="222"/>
      <c r="D124" s="216" t="s">
        <v>122</v>
      </c>
      <c r="E124" s="223" t="s">
        <v>19</v>
      </c>
      <c r="F124" s="224" t="s">
        <v>143</v>
      </c>
      <c r="G124" s="222"/>
      <c r="H124" s="225">
        <v>8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1" t="s">
        <v>122</v>
      </c>
      <c r="AU124" s="231" t="s">
        <v>79</v>
      </c>
      <c r="AV124" s="12" t="s">
        <v>79</v>
      </c>
      <c r="AW124" s="12" t="s">
        <v>31</v>
      </c>
      <c r="AX124" s="12" t="s">
        <v>77</v>
      </c>
      <c r="AY124" s="231" t="s">
        <v>113</v>
      </c>
    </row>
    <row r="125" s="1" customFormat="1" ht="16.5" customHeight="1">
      <c r="A125" s="39"/>
      <c r="B125" s="40"/>
      <c r="C125" s="203" t="s">
        <v>175</v>
      </c>
      <c r="D125" s="203" t="s">
        <v>114</v>
      </c>
      <c r="E125" s="204" t="s">
        <v>176</v>
      </c>
      <c r="F125" s="205" t="s">
        <v>177</v>
      </c>
      <c r="G125" s="206" t="s">
        <v>140</v>
      </c>
      <c r="H125" s="207">
        <v>4</v>
      </c>
      <c r="I125" s="208">
        <v>0</v>
      </c>
      <c r="J125" s="209">
        <f>ROUND(I125*H125,2)</f>
        <v>0</v>
      </c>
      <c r="K125" s="205" t="s">
        <v>141</v>
      </c>
      <c r="L125" s="45"/>
      <c r="M125" s="210" t="s">
        <v>19</v>
      </c>
      <c r="N125" s="211" t="s">
        <v>40</v>
      </c>
      <c r="O125" s="85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4" t="s">
        <v>119</v>
      </c>
      <c r="AT125" s="214" t="s">
        <v>114</v>
      </c>
      <c r="AU125" s="214" t="s">
        <v>79</v>
      </c>
      <c r="AY125" s="18" t="s">
        <v>113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8" t="s">
        <v>77</v>
      </c>
      <c r="BK125" s="215">
        <f>ROUND(I125*H125,2)</f>
        <v>0</v>
      </c>
      <c r="BL125" s="18" t="s">
        <v>119</v>
      </c>
      <c r="BM125" s="214" t="s">
        <v>373</v>
      </c>
    </row>
    <row r="126" s="1" customFormat="1">
      <c r="A126" s="39"/>
      <c r="B126" s="40"/>
      <c r="C126" s="41"/>
      <c r="D126" s="216" t="s">
        <v>121</v>
      </c>
      <c r="E126" s="41"/>
      <c r="F126" s="217" t="s">
        <v>177</v>
      </c>
      <c r="G126" s="41"/>
      <c r="H126" s="41"/>
      <c r="I126" s="218"/>
      <c r="J126" s="41"/>
      <c r="K126" s="41"/>
      <c r="L126" s="45"/>
      <c r="M126" s="219"/>
      <c r="N126" s="22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121</v>
      </c>
      <c r="AU126" s="18" t="s">
        <v>79</v>
      </c>
    </row>
    <row r="127" s="12" customFormat="1">
      <c r="A127" s="12"/>
      <c r="B127" s="221"/>
      <c r="C127" s="222"/>
      <c r="D127" s="216" t="s">
        <v>122</v>
      </c>
      <c r="E127" s="223" t="s">
        <v>19</v>
      </c>
      <c r="F127" s="224" t="s">
        <v>119</v>
      </c>
      <c r="G127" s="222"/>
      <c r="H127" s="225">
        <v>4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1" t="s">
        <v>122</v>
      </c>
      <c r="AU127" s="231" t="s">
        <v>79</v>
      </c>
      <c r="AV127" s="12" t="s">
        <v>79</v>
      </c>
      <c r="AW127" s="12" t="s">
        <v>31</v>
      </c>
      <c r="AX127" s="12" t="s">
        <v>77</v>
      </c>
      <c r="AY127" s="231" t="s">
        <v>113</v>
      </c>
    </row>
    <row r="128" s="1" customFormat="1" ht="16.5" customHeight="1">
      <c r="A128" s="39"/>
      <c r="B128" s="40"/>
      <c r="C128" s="203" t="s">
        <v>179</v>
      </c>
      <c r="D128" s="203" t="s">
        <v>114</v>
      </c>
      <c r="E128" s="204" t="s">
        <v>180</v>
      </c>
      <c r="F128" s="205" t="s">
        <v>181</v>
      </c>
      <c r="G128" s="206" t="s">
        <v>182</v>
      </c>
      <c r="H128" s="207">
        <v>150</v>
      </c>
      <c r="I128" s="208">
        <v>0</v>
      </c>
      <c r="J128" s="209">
        <f>ROUND(I128*H128,2)</f>
        <v>0</v>
      </c>
      <c r="K128" s="205" t="s">
        <v>141</v>
      </c>
      <c r="L128" s="45"/>
      <c r="M128" s="210" t="s">
        <v>19</v>
      </c>
      <c r="N128" s="211" t="s">
        <v>40</v>
      </c>
      <c r="O128" s="85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4" t="s">
        <v>119</v>
      </c>
      <c r="AT128" s="214" t="s">
        <v>114</v>
      </c>
      <c r="AU128" s="214" t="s">
        <v>79</v>
      </c>
      <c r="AY128" s="18" t="s">
        <v>113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8" t="s">
        <v>77</v>
      </c>
      <c r="BK128" s="215">
        <f>ROUND(I128*H128,2)</f>
        <v>0</v>
      </c>
      <c r="BL128" s="18" t="s">
        <v>119</v>
      </c>
      <c r="BM128" s="214" t="s">
        <v>374</v>
      </c>
    </row>
    <row r="129" s="1" customFormat="1">
      <c r="A129" s="39"/>
      <c r="B129" s="40"/>
      <c r="C129" s="41"/>
      <c r="D129" s="216" t="s">
        <v>121</v>
      </c>
      <c r="E129" s="41"/>
      <c r="F129" s="217" t="s">
        <v>181</v>
      </c>
      <c r="G129" s="41"/>
      <c r="H129" s="41"/>
      <c r="I129" s="218"/>
      <c r="J129" s="41"/>
      <c r="K129" s="41"/>
      <c r="L129" s="45"/>
      <c r="M129" s="219"/>
      <c r="N129" s="22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121</v>
      </c>
      <c r="AU129" s="18" t="s">
        <v>79</v>
      </c>
    </row>
    <row r="130" s="12" customFormat="1">
      <c r="A130" s="12"/>
      <c r="B130" s="221"/>
      <c r="C130" s="222"/>
      <c r="D130" s="216" t="s">
        <v>122</v>
      </c>
      <c r="E130" s="223" t="s">
        <v>19</v>
      </c>
      <c r="F130" s="224" t="s">
        <v>134</v>
      </c>
      <c r="G130" s="222"/>
      <c r="H130" s="225">
        <v>150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31" t="s">
        <v>122</v>
      </c>
      <c r="AU130" s="231" t="s">
        <v>79</v>
      </c>
      <c r="AV130" s="12" t="s">
        <v>79</v>
      </c>
      <c r="AW130" s="12" t="s">
        <v>31</v>
      </c>
      <c r="AX130" s="12" t="s">
        <v>77</v>
      </c>
      <c r="AY130" s="231" t="s">
        <v>113</v>
      </c>
    </row>
    <row r="131" s="1" customFormat="1" ht="16.5" customHeight="1">
      <c r="A131" s="39"/>
      <c r="B131" s="40"/>
      <c r="C131" s="203" t="s">
        <v>8</v>
      </c>
      <c r="D131" s="203" t="s">
        <v>114</v>
      </c>
      <c r="E131" s="204" t="s">
        <v>184</v>
      </c>
      <c r="F131" s="205" t="s">
        <v>185</v>
      </c>
      <c r="G131" s="206" t="s">
        <v>182</v>
      </c>
      <c r="H131" s="207">
        <v>150</v>
      </c>
      <c r="I131" s="208">
        <v>0</v>
      </c>
      <c r="J131" s="209">
        <f>ROUND(I131*H131,2)</f>
        <v>0</v>
      </c>
      <c r="K131" s="205" t="s">
        <v>141</v>
      </c>
      <c r="L131" s="45"/>
      <c r="M131" s="210" t="s">
        <v>19</v>
      </c>
      <c r="N131" s="211" t="s">
        <v>40</v>
      </c>
      <c r="O131" s="85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4" t="s">
        <v>119</v>
      </c>
      <c r="AT131" s="214" t="s">
        <v>114</v>
      </c>
      <c r="AU131" s="214" t="s">
        <v>79</v>
      </c>
      <c r="AY131" s="18" t="s">
        <v>113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8" t="s">
        <v>77</v>
      </c>
      <c r="BK131" s="215">
        <f>ROUND(I131*H131,2)</f>
        <v>0</v>
      </c>
      <c r="BL131" s="18" t="s">
        <v>119</v>
      </c>
      <c r="BM131" s="214" t="s">
        <v>375</v>
      </c>
    </row>
    <row r="132" s="1" customFormat="1">
      <c r="A132" s="39"/>
      <c r="B132" s="40"/>
      <c r="C132" s="41"/>
      <c r="D132" s="216" t="s">
        <v>121</v>
      </c>
      <c r="E132" s="41"/>
      <c r="F132" s="217" t="s">
        <v>185</v>
      </c>
      <c r="G132" s="41"/>
      <c r="H132" s="41"/>
      <c r="I132" s="218"/>
      <c r="J132" s="41"/>
      <c r="K132" s="41"/>
      <c r="L132" s="45"/>
      <c r="M132" s="219"/>
      <c r="N132" s="22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121</v>
      </c>
      <c r="AU132" s="18" t="s">
        <v>79</v>
      </c>
    </row>
    <row r="133" s="12" customFormat="1">
      <c r="A133" s="12"/>
      <c r="B133" s="221"/>
      <c r="C133" s="222"/>
      <c r="D133" s="216" t="s">
        <v>122</v>
      </c>
      <c r="E133" s="223" t="s">
        <v>19</v>
      </c>
      <c r="F133" s="224" t="s">
        <v>134</v>
      </c>
      <c r="G133" s="222"/>
      <c r="H133" s="225">
        <v>150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1" t="s">
        <v>122</v>
      </c>
      <c r="AU133" s="231" t="s">
        <v>79</v>
      </c>
      <c r="AV133" s="12" t="s">
        <v>79</v>
      </c>
      <c r="AW133" s="12" t="s">
        <v>31</v>
      </c>
      <c r="AX133" s="12" t="s">
        <v>77</v>
      </c>
      <c r="AY133" s="231" t="s">
        <v>113</v>
      </c>
    </row>
    <row r="134" s="1" customFormat="1" ht="24.15" customHeight="1">
      <c r="A134" s="39"/>
      <c r="B134" s="40"/>
      <c r="C134" s="203" t="s">
        <v>187</v>
      </c>
      <c r="D134" s="203" t="s">
        <v>114</v>
      </c>
      <c r="E134" s="204" t="s">
        <v>188</v>
      </c>
      <c r="F134" s="205" t="s">
        <v>189</v>
      </c>
      <c r="G134" s="206" t="s">
        <v>190</v>
      </c>
      <c r="H134" s="207">
        <v>0.59999999999999998</v>
      </c>
      <c r="I134" s="208">
        <v>0</v>
      </c>
      <c r="J134" s="209">
        <f>ROUND(I134*H134,2)</f>
        <v>0</v>
      </c>
      <c r="K134" s="205" t="s">
        <v>141</v>
      </c>
      <c r="L134" s="45"/>
      <c r="M134" s="210" t="s">
        <v>19</v>
      </c>
      <c r="N134" s="211" t="s">
        <v>40</v>
      </c>
      <c r="O134" s="85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4" t="s">
        <v>119</v>
      </c>
      <c r="AT134" s="214" t="s">
        <v>114</v>
      </c>
      <c r="AU134" s="214" t="s">
        <v>79</v>
      </c>
      <c r="AY134" s="18" t="s">
        <v>113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8" t="s">
        <v>77</v>
      </c>
      <c r="BK134" s="215">
        <f>ROUND(I134*H134,2)</f>
        <v>0</v>
      </c>
      <c r="BL134" s="18" t="s">
        <v>119</v>
      </c>
      <c r="BM134" s="214" t="s">
        <v>376</v>
      </c>
    </row>
    <row r="135" s="1" customFormat="1">
      <c r="A135" s="39"/>
      <c r="B135" s="40"/>
      <c r="C135" s="41"/>
      <c r="D135" s="216" t="s">
        <v>121</v>
      </c>
      <c r="E135" s="41"/>
      <c r="F135" s="217" t="s">
        <v>189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121</v>
      </c>
      <c r="AU135" s="18" t="s">
        <v>79</v>
      </c>
    </row>
    <row r="136" s="12" customFormat="1">
      <c r="A136" s="12"/>
      <c r="B136" s="221"/>
      <c r="C136" s="222"/>
      <c r="D136" s="216" t="s">
        <v>122</v>
      </c>
      <c r="E136" s="223" t="s">
        <v>19</v>
      </c>
      <c r="F136" s="224" t="s">
        <v>192</v>
      </c>
      <c r="G136" s="222"/>
      <c r="H136" s="225">
        <v>0.59999999999999998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1" t="s">
        <v>122</v>
      </c>
      <c r="AU136" s="231" t="s">
        <v>79</v>
      </c>
      <c r="AV136" s="12" t="s">
        <v>79</v>
      </c>
      <c r="AW136" s="12" t="s">
        <v>31</v>
      </c>
      <c r="AX136" s="12" t="s">
        <v>77</v>
      </c>
      <c r="AY136" s="231" t="s">
        <v>113</v>
      </c>
    </row>
    <row r="137" s="1" customFormat="1" ht="24.15" customHeight="1">
      <c r="A137" s="39"/>
      <c r="B137" s="40"/>
      <c r="C137" s="203" t="s">
        <v>193</v>
      </c>
      <c r="D137" s="203" t="s">
        <v>114</v>
      </c>
      <c r="E137" s="204" t="s">
        <v>194</v>
      </c>
      <c r="F137" s="205" t="s">
        <v>195</v>
      </c>
      <c r="G137" s="206" t="s">
        <v>190</v>
      </c>
      <c r="H137" s="207">
        <v>0.59999999999999998</v>
      </c>
      <c r="I137" s="208">
        <v>0</v>
      </c>
      <c r="J137" s="209">
        <f>ROUND(I137*H137,2)</f>
        <v>0</v>
      </c>
      <c r="K137" s="205" t="s">
        <v>141</v>
      </c>
      <c r="L137" s="45"/>
      <c r="M137" s="210" t="s">
        <v>19</v>
      </c>
      <c r="N137" s="211" t="s">
        <v>40</v>
      </c>
      <c r="O137" s="85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4" t="s">
        <v>119</v>
      </c>
      <c r="AT137" s="214" t="s">
        <v>114</v>
      </c>
      <c r="AU137" s="214" t="s">
        <v>79</v>
      </c>
      <c r="AY137" s="18" t="s">
        <v>113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8" t="s">
        <v>77</v>
      </c>
      <c r="BK137" s="215">
        <f>ROUND(I137*H137,2)</f>
        <v>0</v>
      </c>
      <c r="BL137" s="18" t="s">
        <v>119</v>
      </c>
      <c r="BM137" s="214" t="s">
        <v>377</v>
      </c>
    </row>
    <row r="138" s="1" customFormat="1">
      <c r="A138" s="39"/>
      <c r="B138" s="40"/>
      <c r="C138" s="41"/>
      <c r="D138" s="216" t="s">
        <v>121</v>
      </c>
      <c r="E138" s="41"/>
      <c r="F138" s="217" t="s">
        <v>195</v>
      </c>
      <c r="G138" s="41"/>
      <c r="H138" s="41"/>
      <c r="I138" s="218"/>
      <c r="J138" s="41"/>
      <c r="K138" s="41"/>
      <c r="L138" s="45"/>
      <c r="M138" s="219"/>
      <c r="N138" s="22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121</v>
      </c>
      <c r="AU138" s="18" t="s">
        <v>79</v>
      </c>
    </row>
    <row r="139" s="12" customFormat="1">
      <c r="A139" s="12"/>
      <c r="B139" s="221"/>
      <c r="C139" s="222"/>
      <c r="D139" s="216" t="s">
        <v>122</v>
      </c>
      <c r="E139" s="223" t="s">
        <v>19</v>
      </c>
      <c r="F139" s="224" t="s">
        <v>192</v>
      </c>
      <c r="G139" s="222"/>
      <c r="H139" s="225">
        <v>0.59999999999999998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1" t="s">
        <v>122</v>
      </c>
      <c r="AU139" s="231" t="s">
        <v>79</v>
      </c>
      <c r="AV139" s="12" t="s">
        <v>79</v>
      </c>
      <c r="AW139" s="12" t="s">
        <v>31</v>
      </c>
      <c r="AX139" s="12" t="s">
        <v>77</v>
      </c>
      <c r="AY139" s="231" t="s">
        <v>113</v>
      </c>
    </row>
    <row r="140" s="1" customFormat="1" ht="16.5" customHeight="1">
      <c r="A140" s="39"/>
      <c r="B140" s="40"/>
      <c r="C140" s="203" t="s">
        <v>197</v>
      </c>
      <c r="D140" s="203" t="s">
        <v>114</v>
      </c>
      <c r="E140" s="204" t="s">
        <v>198</v>
      </c>
      <c r="F140" s="205" t="s">
        <v>199</v>
      </c>
      <c r="G140" s="206" t="s">
        <v>129</v>
      </c>
      <c r="H140" s="207">
        <v>80</v>
      </c>
      <c r="I140" s="208">
        <v>0</v>
      </c>
      <c r="J140" s="209">
        <f>ROUND(I140*H140,2)</f>
        <v>0</v>
      </c>
      <c r="K140" s="205" t="s">
        <v>118</v>
      </c>
      <c r="L140" s="45"/>
      <c r="M140" s="210" t="s">
        <v>19</v>
      </c>
      <c r="N140" s="211" t="s">
        <v>40</v>
      </c>
      <c r="O140" s="85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4" t="s">
        <v>119</v>
      </c>
      <c r="AT140" s="214" t="s">
        <v>114</v>
      </c>
      <c r="AU140" s="214" t="s">
        <v>79</v>
      </c>
      <c r="AY140" s="18" t="s">
        <v>113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8" t="s">
        <v>77</v>
      </c>
      <c r="BK140" s="215">
        <f>ROUND(I140*H140,2)</f>
        <v>0</v>
      </c>
      <c r="BL140" s="18" t="s">
        <v>119</v>
      </c>
      <c r="BM140" s="214" t="s">
        <v>378</v>
      </c>
    </row>
    <row r="141" s="1" customFormat="1">
      <c r="A141" s="39"/>
      <c r="B141" s="40"/>
      <c r="C141" s="41"/>
      <c r="D141" s="216" t="s">
        <v>121</v>
      </c>
      <c r="E141" s="41"/>
      <c r="F141" s="217" t="s">
        <v>199</v>
      </c>
      <c r="G141" s="41"/>
      <c r="H141" s="41"/>
      <c r="I141" s="218"/>
      <c r="J141" s="41"/>
      <c r="K141" s="41"/>
      <c r="L141" s="45"/>
      <c r="M141" s="219"/>
      <c r="N141" s="22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121</v>
      </c>
      <c r="AU141" s="18" t="s">
        <v>79</v>
      </c>
    </row>
    <row r="142" s="12" customFormat="1">
      <c r="A142" s="12"/>
      <c r="B142" s="221"/>
      <c r="C142" s="222"/>
      <c r="D142" s="216" t="s">
        <v>122</v>
      </c>
      <c r="E142" s="223" t="s">
        <v>19</v>
      </c>
      <c r="F142" s="224" t="s">
        <v>201</v>
      </c>
      <c r="G142" s="222"/>
      <c r="H142" s="225">
        <v>80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1" t="s">
        <v>122</v>
      </c>
      <c r="AU142" s="231" t="s">
        <v>79</v>
      </c>
      <c r="AV142" s="12" t="s">
        <v>79</v>
      </c>
      <c r="AW142" s="12" t="s">
        <v>31</v>
      </c>
      <c r="AX142" s="12" t="s">
        <v>77</v>
      </c>
      <c r="AY142" s="231" t="s">
        <v>113</v>
      </c>
    </row>
    <row r="143" s="1" customFormat="1" ht="16.5" customHeight="1">
      <c r="A143" s="39"/>
      <c r="B143" s="40"/>
      <c r="C143" s="203" t="s">
        <v>202</v>
      </c>
      <c r="D143" s="203" t="s">
        <v>114</v>
      </c>
      <c r="E143" s="204" t="s">
        <v>203</v>
      </c>
      <c r="F143" s="205" t="s">
        <v>204</v>
      </c>
      <c r="G143" s="206" t="s">
        <v>129</v>
      </c>
      <c r="H143" s="207">
        <v>80</v>
      </c>
      <c r="I143" s="208">
        <v>0</v>
      </c>
      <c r="J143" s="209">
        <f>ROUND(I143*H143,2)</f>
        <v>0</v>
      </c>
      <c r="K143" s="205" t="s">
        <v>118</v>
      </c>
      <c r="L143" s="45"/>
      <c r="M143" s="210" t="s">
        <v>19</v>
      </c>
      <c r="N143" s="211" t="s">
        <v>40</v>
      </c>
      <c r="O143" s="85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4" t="s">
        <v>119</v>
      </c>
      <c r="AT143" s="214" t="s">
        <v>114</v>
      </c>
      <c r="AU143" s="214" t="s">
        <v>79</v>
      </c>
      <c r="AY143" s="18" t="s">
        <v>113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8" t="s">
        <v>77</v>
      </c>
      <c r="BK143" s="215">
        <f>ROUND(I143*H143,2)</f>
        <v>0</v>
      </c>
      <c r="BL143" s="18" t="s">
        <v>119</v>
      </c>
      <c r="BM143" s="214" t="s">
        <v>379</v>
      </c>
    </row>
    <row r="144" s="1" customFormat="1">
      <c r="A144" s="39"/>
      <c r="B144" s="40"/>
      <c r="C144" s="41"/>
      <c r="D144" s="216" t="s">
        <v>121</v>
      </c>
      <c r="E144" s="41"/>
      <c r="F144" s="217" t="s">
        <v>204</v>
      </c>
      <c r="G144" s="41"/>
      <c r="H144" s="41"/>
      <c r="I144" s="218"/>
      <c r="J144" s="41"/>
      <c r="K144" s="41"/>
      <c r="L144" s="45"/>
      <c r="M144" s="219"/>
      <c r="N144" s="22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121</v>
      </c>
      <c r="AU144" s="18" t="s">
        <v>79</v>
      </c>
    </row>
    <row r="145" s="12" customFormat="1">
      <c r="A145" s="12"/>
      <c r="B145" s="221"/>
      <c r="C145" s="222"/>
      <c r="D145" s="216" t="s">
        <v>122</v>
      </c>
      <c r="E145" s="223" t="s">
        <v>19</v>
      </c>
      <c r="F145" s="224" t="s">
        <v>201</v>
      </c>
      <c r="G145" s="222"/>
      <c r="H145" s="225">
        <v>80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1" t="s">
        <v>122</v>
      </c>
      <c r="AU145" s="231" t="s">
        <v>79</v>
      </c>
      <c r="AV145" s="12" t="s">
        <v>79</v>
      </c>
      <c r="AW145" s="12" t="s">
        <v>31</v>
      </c>
      <c r="AX145" s="12" t="s">
        <v>77</v>
      </c>
      <c r="AY145" s="231" t="s">
        <v>113</v>
      </c>
    </row>
    <row r="146" s="1" customFormat="1" ht="16.5" customHeight="1">
      <c r="A146" s="39"/>
      <c r="B146" s="40"/>
      <c r="C146" s="203" t="s">
        <v>206</v>
      </c>
      <c r="D146" s="203" t="s">
        <v>114</v>
      </c>
      <c r="E146" s="204" t="s">
        <v>207</v>
      </c>
      <c r="F146" s="205" t="s">
        <v>208</v>
      </c>
      <c r="G146" s="206" t="s">
        <v>140</v>
      </c>
      <c r="H146" s="207">
        <v>1</v>
      </c>
      <c r="I146" s="208">
        <v>0</v>
      </c>
      <c r="J146" s="209">
        <f>ROUND(I146*H146,2)</f>
        <v>0</v>
      </c>
      <c r="K146" s="205" t="s">
        <v>141</v>
      </c>
      <c r="L146" s="45"/>
      <c r="M146" s="210" t="s">
        <v>19</v>
      </c>
      <c r="N146" s="211" t="s">
        <v>40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119</v>
      </c>
      <c r="AT146" s="214" t="s">
        <v>114</v>
      </c>
      <c r="AU146" s="214" t="s">
        <v>79</v>
      </c>
      <c r="AY146" s="18" t="s">
        <v>113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77</v>
      </c>
      <c r="BK146" s="215">
        <f>ROUND(I146*H146,2)</f>
        <v>0</v>
      </c>
      <c r="BL146" s="18" t="s">
        <v>119</v>
      </c>
      <c r="BM146" s="214" t="s">
        <v>380</v>
      </c>
    </row>
    <row r="147" s="1" customFormat="1">
      <c r="A147" s="39"/>
      <c r="B147" s="40"/>
      <c r="C147" s="41"/>
      <c r="D147" s="216" t="s">
        <v>121</v>
      </c>
      <c r="E147" s="41"/>
      <c r="F147" s="217" t="s">
        <v>208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121</v>
      </c>
      <c r="AU147" s="18" t="s">
        <v>79</v>
      </c>
    </row>
    <row r="148" s="12" customFormat="1">
      <c r="A148" s="12"/>
      <c r="B148" s="221"/>
      <c r="C148" s="222"/>
      <c r="D148" s="216" t="s">
        <v>122</v>
      </c>
      <c r="E148" s="223" t="s">
        <v>19</v>
      </c>
      <c r="F148" s="224" t="s">
        <v>77</v>
      </c>
      <c r="G148" s="222"/>
      <c r="H148" s="225">
        <v>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1" t="s">
        <v>122</v>
      </c>
      <c r="AU148" s="231" t="s">
        <v>79</v>
      </c>
      <c r="AV148" s="12" t="s">
        <v>79</v>
      </c>
      <c r="AW148" s="12" t="s">
        <v>31</v>
      </c>
      <c r="AX148" s="12" t="s">
        <v>77</v>
      </c>
      <c r="AY148" s="231" t="s">
        <v>113</v>
      </c>
    </row>
    <row r="149" s="1" customFormat="1" ht="16.5" customHeight="1">
      <c r="A149" s="39"/>
      <c r="B149" s="40"/>
      <c r="C149" s="203" t="s">
        <v>7</v>
      </c>
      <c r="D149" s="203" t="s">
        <v>114</v>
      </c>
      <c r="E149" s="204" t="s">
        <v>210</v>
      </c>
      <c r="F149" s="205" t="s">
        <v>211</v>
      </c>
      <c r="G149" s="206" t="s">
        <v>140</v>
      </c>
      <c r="H149" s="207">
        <v>1</v>
      </c>
      <c r="I149" s="208">
        <v>0</v>
      </c>
      <c r="J149" s="209">
        <f>ROUND(I149*H149,2)</f>
        <v>0</v>
      </c>
      <c r="K149" s="205" t="s">
        <v>141</v>
      </c>
      <c r="L149" s="45"/>
      <c r="M149" s="210" t="s">
        <v>19</v>
      </c>
      <c r="N149" s="211" t="s">
        <v>40</v>
      </c>
      <c r="O149" s="85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4" t="s">
        <v>119</v>
      </c>
      <c r="AT149" s="214" t="s">
        <v>114</v>
      </c>
      <c r="AU149" s="214" t="s">
        <v>79</v>
      </c>
      <c r="AY149" s="18" t="s">
        <v>113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8" t="s">
        <v>77</v>
      </c>
      <c r="BK149" s="215">
        <f>ROUND(I149*H149,2)</f>
        <v>0</v>
      </c>
      <c r="BL149" s="18" t="s">
        <v>119</v>
      </c>
      <c r="BM149" s="214" t="s">
        <v>381</v>
      </c>
    </row>
    <row r="150" s="1" customFormat="1">
      <c r="A150" s="39"/>
      <c r="B150" s="40"/>
      <c r="C150" s="41"/>
      <c r="D150" s="216" t="s">
        <v>121</v>
      </c>
      <c r="E150" s="41"/>
      <c r="F150" s="217" t="s">
        <v>211</v>
      </c>
      <c r="G150" s="41"/>
      <c r="H150" s="41"/>
      <c r="I150" s="218"/>
      <c r="J150" s="41"/>
      <c r="K150" s="41"/>
      <c r="L150" s="45"/>
      <c r="M150" s="219"/>
      <c r="N150" s="22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121</v>
      </c>
      <c r="AU150" s="18" t="s">
        <v>79</v>
      </c>
    </row>
    <row r="151" s="12" customFormat="1">
      <c r="A151" s="12"/>
      <c r="B151" s="221"/>
      <c r="C151" s="222"/>
      <c r="D151" s="216" t="s">
        <v>122</v>
      </c>
      <c r="E151" s="223" t="s">
        <v>19</v>
      </c>
      <c r="F151" s="224" t="s">
        <v>77</v>
      </c>
      <c r="G151" s="222"/>
      <c r="H151" s="225">
        <v>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1" t="s">
        <v>122</v>
      </c>
      <c r="AU151" s="231" t="s">
        <v>79</v>
      </c>
      <c r="AV151" s="12" t="s">
        <v>79</v>
      </c>
      <c r="AW151" s="12" t="s">
        <v>31</v>
      </c>
      <c r="AX151" s="12" t="s">
        <v>77</v>
      </c>
      <c r="AY151" s="231" t="s">
        <v>113</v>
      </c>
    </row>
    <row r="152" s="1" customFormat="1" ht="16.5" customHeight="1">
      <c r="A152" s="39"/>
      <c r="B152" s="40"/>
      <c r="C152" s="203" t="s">
        <v>213</v>
      </c>
      <c r="D152" s="203" t="s">
        <v>114</v>
      </c>
      <c r="E152" s="204" t="s">
        <v>214</v>
      </c>
      <c r="F152" s="205" t="s">
        <v>215</v>
      </c>
      <c r="G152" s="206" t="s">
        <v>140</v>
      </c>
      <c r="H152" s="207">
        <v>8</v>
      </c>
      <c r="I152" s="208">
        <v>0</v>
      </c>
      <c r="J152" s="209">
        <f>ROUND(I152*H152,2)</f>
        <v>0</v>
      </c>
      <c r="K152" s="205" t="s">
        <v>141</v>
      </c>
      <c r="L152" s="45"/>
      <c r="M152" s="210" t="s">
        <v>19</v>
      </c>
      <c r="N152" s="211" t="s">
        <v>40</v>
      </c>
      <c r="O152" s="85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4" t="s">
        <v>119</v>
      </c>
      <c r="AT152" s="214" t="s">
        <v>114</v>
      </c>
      <c r="AU152" s="214" t="s">
        <v>79</v>
      </c>
      <c r="AY152" s="18" t="s">
        <v>113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8" t="s">
        <v>77</v>
      </c>
      <c r="BK152" s="215">
        <f>ROUND(I152*H152,2)</f>
        <v>0</v>
      </c>
      <c r="BL152" s="18" t="s">
        <v>119</v>
      </c>
      <c r="BM152" s="214" t="s">
        <v>382</v>
      </c>
    </row>
    <row r="153" s="1" customFormat="1">
      <c r="A153" s="39"/>
      <c r="B153" s="40"/>
      <c r="C153" s="41"/>
      <c r="D153" s="216" t="s">
        <v>121</v>
      </c>
      <c r="E153" s="41"/>
      <c r="F153" s="217" t="s">
        <v>215</v>
      </c>
      <c r="G153" s="41"/>
      <c r="H153" s="41"/>
      <c r="I153" s="218"/>
      <c r="J153" s="41"/>
      <c r="K153" s="41"/>
      <c r="L153" s="45"/>
      <c r="M153" s="219"/>
      <c r="N153" s="22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121</v>
      </c>
      <c r="AU153" s="18" t="s">
        <v>79</v>
      </c>
    </row>
    <row r="154" s="12" customFormat="1">
      <c r="A154" s="12"/>
      <c r="B154" s="221"/>
      <c r="C154" s="222"/>
      <c r="D154" s="216" t="s">
        <v>122</v>
      </c>
      <c r="E154" s="223" t="s">
        <v>19</v>
      </c>
      <c r="F154" s="224" t="s">
        <v>143</v>
      </c>
      <c r="G154" s="222"/>
      <c r="H154" s="225">
        <v>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1" t="s">
        <v>122</v>
      </c>
      <c r="AU154" s="231" t="s">
        <v>79</v>
      </c>
      <c r="AV154" s="12" t="s">
        <v>79</v>
      </c>
      <c r="AW154" s="12" t="s">
        <v>31</v>
      </c>
      <c r="AX154" s="12" t="s">
        <v>77</v>
      </c>
      <c r="AY154" s="231" t="s">
        <v>113</v>
      </c>
    </row>
    <row r="155" s="1" customFormat="1" ht="16.5" customHeight="1">
      <c r="A155" s="39"/>
      <c r="B155" s="40"/>
      <c r="C155" s="203" t="s">
        <v>217</v>
      </c>
      <c r="D155" s="203" t="s">
        <v>114</v>
      </c>
      <c r="E155" s="204" t="s">
        <v>218</v>
      </c>
      <c r="F155" s="205" t="s">
        <v>219</v>
      </c>
      <c r="G155" s="206" t="s">
        <v>140</v>
      </c>
      <c r="H155" s="207">
        <v>8</v>
      </c>
      <c r="I155" s="208">
        <v>0</v>
      </c>
      <c r="J155" s="209">
        <f>ROUND(I155*H155,2)</f>
        <v>0</v>
      </c>
      <c r="K155" s="205" t="s">
        <v>141</v>
      </c>
      <c r="L155" s="45"/>
      <c r="M155" s="210" t="s">
        <v>19</v>
      </c>
      <c r="N155" s="211" t="s">
        <v>40</v>
      </c>
      <c r="O155" s="85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4" t="s">
        <v>119</v>
      </c>
      <c r="AT155" s="214" t="s">
        <v>114</v>
      </c>
      <c r="AU155" s="214" t="s">
        <v>79</v>
      </c>
      <c r="AY155" s="18" t="s">
        <v>113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8" t="s">
        <v>77</v>
      </c>
      <c r="BK155" s="215">
        <f>ROUND(I155*H155,2)</f>
        <v>0</v>
      </c>
      <c r="BL155" s="18" t="s">
        <v>119</v>
      </c>
      <c r="BM155" s="214" t="s">
        <v>383</v>
      </c>
    </row>
    <row r="156" s="1" customFormat="1">
      <c r="A156" s="39"/>
      <c r="B156" s="40"/>
      <c r="C156" s="41"/>
      <c r="D156" s="216" t="s">
        <v>121</v>
      </c>
      <c r="E156" s="41"/>
      <c r="F156" s="217" t="s">
        <v>219</v>
      </c>
      <c r="G156" s="41"/>
      <c r="H156" s="41"/>
      <c r="I156" s="218"/>
      <c r="J156" s="41"/>
      <c r="K156" s="41"/>
      <c r="L156" s="45"/>
      <c r="M156" s="219"/>
      <c r="N156" s="22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121</v>
      </c>
      <c r="AU156" s="18" t="s">
        <v>79</v>
      </c>
    </row>
    <row r="157" s="12" customFormat="1">
      <c r="A157" s="12"/>
      <c r="B157" s="221"/>
      <c r="C157" s="222"/>
      <c r="D157" s="216" t="s">
        <v>122</v>
      </c>
      <c r="E157" s="223" t="s">
        <v>19</v>
      </c>
      <c r="F157" s="224" t="s">
        <v>143</v>
      </c>
      <c r="G157" s="222"/>
      <c r="H157" s="225">
        <v>8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1" t="s">
        <v>122</v>
      </c>
      <c r="AU157" s="231" t="s">
        <v>79</v>
      </c>
      <c r="AV157" s="12" t="s">
        <v>79</v>
      </c>
      <c r="AW157" s="12" t="s">
        <v>31</v>
      </c>
      <c r="AX157" s="12" t="s">
        <v>77</v>
      </c>
      <c r="AY157" s="231" t="s">
        <v>113</v>
      </c>
    </row>
    <row r="158" s="1" customFormat="1" ht="16.5" customHeight="1">
      <c r="A158" s="39"/>
      <c r="B158" s="40"/>
      <c r="C158" s="203" t="s">
        <v>221</v>
      </c>
      <c r="D158" s="203" t="s">
        <v>114</v>
      </c>
      <c r="E158" s="204" t="s">
        <v>222</v>
      </c>
      <c r="F158" s="205" t="s">
        <v>223</v>
      </c>
      <c r="G158" s="206" t="s">
        <v>140</v>
      </c>
      <c r="H158" s="207">
        <v>1</v>
      </c>
      <c r="I158" s="208">
        <v>0</v>
      </c>
      <c r="J158" s="209">
        <f>ROUND(I158*H158,2)</f>
        <v>0</v>
      </c>
      <c r="K158" s="205" t="s">
        <v>141</v>
      </c>
      <c r="L158" s="45"/>
      <c r="M158" s="210" t="s">
        <v>19</v>
      </c>
      <c r="N158" s="211" t="s">
        <v>40</v>
      </c>
      <c r="O158" s="85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4" t="s">
        <v>119</v>
      </c>
      <c r="AT158" s="214" t="s">
        <v>114</v>
      </c>
      <c r="AU158" s="214" t="s">
        <v>79</v>
      </c>
      <c r="AY158" s="18" t="s">
        <v>113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8" t="s">
        <v>77</v>
      </c>
      <c r="BK158" s="215">
        <f>ROUND(I158*H158,2)</f>
        <v>0</v>
      </c>
      <c r="BL158" s="18" t="s">
        <v>119</v>
      </c>
      <c r="BM158" s="214" t="s">
        <v>384</v>
      </c>
    </row>
    <row r="159" s="1" customFormat="1">
      <c r="A159" s="39"/>
      <c r="B159" s="40"/>
      <c r="C159" s="41"/>
      <c r="D159" s="216" t="s">
        <v>121</v>
      </c>
      <c r="E159" s="41"/>
      <c r="F159" s="217" t="s">
        <v>223</v>
      </c>
      <c r="G159" s="41"/>
      <c r="H159" s="41"/>
      <c r="I159" s="218"/>
      <c r="J159" s="41"/>
      <c r="K159" s="41"/>
      <c r="L159" s="45"/>
      <c r="M159" s="219"/>
      <c r="N159" s="22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121</v>
      </c>
      <c r="AU159" s="18" t="s">
        <v>79</v>
      </c>
    </row>
    <row r="160" s="12" customFormat="1">
      <c r="A160" s="12"/>
      <c r="B160" s="221"/>
      <c r="C160" s="222"/>
      <c r="D160" s="216" t="s">
        <v>122</v>
      </c>
      <c r="E160" s="223" t="s">
        <v>19</v>
      </c>
      <c r="F160" s="224" t="s">
        <v>77</v>
      </c>
      <c r="G160" s="222"/>
      <c r="H160" s="225">
        <v>1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1" t="s">
        <v>122</v>
      </c>
      <c r="AU160" s="231" t="s">
        <v>79</v>
      </c>
      <c r="AV160" s="12" t="s">
        <v>79</v>
      </c>
      <c r="AW160" s="12" t="s">
        <v>31</v>
      </c>
      <c r="AX160" s="12" t="s">
        <v>77</v>
      </c>
      <c r="AY160" s="231" t="s">
        <v>113</v>
      </c>
    </row>
    <row r="161" s="1" customFormat="1" ht="16.5" customHeight="1">
      <c r="A161" s="39"/>
      <c r="B161" s="40"/>
      <c r="C161" s="203" t="s">
        <v>225</v>
      </c>
      <c r="D161" s="203" t="s">
        <v>114</v>
      </c>
      <c r="E161" s="204" t="s">
        <v>226</v>
      </c>
      <c r="F161" s="205" t="s">
        <v>227</v>
      </c>
      <c r="G161" s="206" t="s">
        <v>140</v>
      </c>
      <c r="H161" s="207">
        <v>1</v>
      </c>
      <c r="I161" s="208">
        <v>0</v>
      </c>
      <c r="J161" s="209">
        <f>ROUND(I161*H161,2)</f>
        <v>0</v>
      </c>
      <c r="K161" s="205" t="s">
        <v>141</v>
      </c>
      <c r="L161" s="45"/>
      <c r="M161" s="210" t="s">
        <v>19</v>
      </c>
      <c r="N161" s="211" t="s">
        <v>40</v>
      </c>
      <c r="O161" s="85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4" t="s">
        <v>119</v>
      </c>
      <c r="AT161" s="214" t="s">
        <v>114</v>
      </c>
      <c r="AU161" s="214" t="s">
        <v>79</v>
      </c>
      <c r="AY161" s="18" t="s">
        <v>113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8" t="s">
        <v>77</v>
      </c>
      <c r="BK161" s="215">
        <f>ROUND(I161*H161,2)</f>
        <v>0</v>
      </c>
      <c r="BL161" s="18" t="s">
        <v>119</v>
      </c>
      <c r="BM161" s="214" t="s">
        <v>385</v>
      </c>
    </row>
    <row r="162" s="1" customFormat="1">
      <c r="A162" s="39"/>
      <c r="B162" s="40"/>
      <c r="C162" s="41"/>
      <c r="D162" s="216" t="s">
        <v>121</v>
      </c>
      <c r="E162" s="41"/>
      <c r="F162" s="217" t="s">
        <v>227</v>
      </c>
      <c r="G162" s="41"/>
      <c r="H162" s="41"/>
      <c r="I162" s="218"/>
      <c r="J162" s="41"/>
      <c r="K162" s="41"/>
      <c r="L162" s="45"/>
      <c r="M162" s="219"/>
      <c r="N162" s="22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121</v>
      </c>
      <c r="AU162" s="18" t="s">
        <v>79</v>
      </c>
    </row>
    <row r="163" s="12" customFormat="1">
      <c r="A163" s="12"/>
      <c r="B163" s="221"/>
      <c r="C163" s="222"/>
      <c r="D163" s="216" t="s">
        <v>122</v>
      </c>
      <c r="E163" s="223" t="s">
        <v>19</v>
      </c>
      <c r="F163" s="224" t="s">
        <v>77</v>
      </c>
      <c r="G163" s="222"/>
      <c r="H163" s="225">
        <v>1</v>
      </c>
      <c r="I163" s="226"/>
      <c r="J163" s="222"/>
      <c r="K163" s="222"/>
      <c r="L163" s="227"/>
      <c r="M163" s="228"/>
      <c r="N163" s="229"/>
      <c r="O163" s="229"/>
      <c r="P163" s="229"/>
      <c r="Q163" s="229"/>
      <c r="R163" s="229"/>
      <c r="S163" s="229"/>
      <c r="T163" s="230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1" t="s">
        <v>122</v>
      </c>
      <c r="AU163" s="231" t="s">
        <v>79</v>
      </c>
      <c r="AV163" s="12" t="s">
        <v>79</v>
      </c>
      <c r="AW163" s="12" t="s">
        <v>31</v>
      </c>
      <c r="AX163" s="12" t="s">
        <v>77</v>
      </c>
      <c r="AY163" s="231" t="s">
        <v>113</v>
      </c>
    </row>
    <row r="164" s="1" customFormat="1" ht="16.5" customHeight="1">
      <c r="A164" s="39"/>
      <c r="B164" s="40"/>
      <c r="C164" s="203" t="s">
        <v>229</v>
      </c>
      <c r="D164" s="203" t="s">
        <v>114</v>
      </c>
      <c r="E164" s="204" t="s">
        <v>230</v>
      </c>
      <c r="F164" s="205" t="s">
        <v>231</v>
      </c>
      <c r="G164" s="206" t="s">
        <v>140</v>
      </c>
      <c r="H164" s="207">
        <v>8</v>
      </c>
      <c r="I164" s="208">
        <v>0</v>
      </c>
      <c r="J164" s="209">
        <f>ROUND(I164*H164,2)</f>
        <v>0</v>
      </c>
      <c r="K164" s="205" t="s">
        <v>141</v>
      </c>
      <c r="L164" s="45"/>
      <c r="M164" s="210" t="s">
        <v>19</v>
      </c>
      <c r="N164" s="211" t="s">
        <v>40</v>
      </c>
      <c r="O164" s="85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4" t="s">
        <v>119</v>
      </c>
      <c r="AT164" s="214" t="s">
        <v>114</v>
      </c>
      <c r="AU164" s="214" t="s">
        <v>79</v>
      </c>
      <c r="AY164" s="18" t="s">
        <v>113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8" t="s">
        <v>77</v>
      </c>
      <c r="BK164" s="215">
        <f>ROUND(I164*H164,2)</f>
        <v>0</v>
      </c>
      <c r="BL164" s="18" t="s">
        <v>119</v>
      </c>
      <c r="BM164" s="214" t="s">
        <v>386</v>
      </c>
    </row>
    <row r="165" s="1" customFormat="1">
      <c r="A165" s="39"/>
      <c r="B165" s="40"/>
      <c r="C165" s="41"/>
      <c r="D165" s="216" t="s">
        <v>121</v>
      </c>
      <c r="E165" s="41"/>
      <c r="F165" s="217" t="s">
        <v>231</v>
      </c>
      <c r="G165" s="41"/>
      <c r="H165" s="41"/>
      <c r="I165" s="218"/>
      <c r="J165" s="41"/>
      <c r="K165" s="41"/>
      <c r="L165" s="45"/>
      <c r="M165" s="219"/>
      <c r="N165" s="22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121</v>
      </c>
      <c r="AU165" s="18" t="s">
        <v>79</v>
      </c>
    </row>
    <row r="166" s="12" customFormat="1">
      <c r="A166" s="12"/>
      <c r="B166" s="221"/>
      <c r="C166" s="222"/>
      <c r="D166" s="216" t="s">
        <v>122</v>
      </c>
      <c r="E166" s="223" t="s">
        <v>19</v>
      </c>
      <c r="F166" s="224" t="s">
        <v>143</v>
      </c>
      <c r="G166" s="222"/>
      <c r="H166" s="225">
        <v>8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1" t="s">
        <v>122</v>
      </c>
      <c r="AU166" s="231" t="s">
        <v>79</v>
      </c>
      <c r="AV166" s="12" t="s">
        <v>79</v>
      </c>
      <c r="AW166" s="12" t="s">
        <v>31</v>
      </c>
      <c r="AX166" s="12" t="s">
        <v>77</v>
      </c>
      <c r="AY166" s="231" t="s">
        <v>113</v>
      </c>
    </row>
    <row r="167" s="1" customFormat="1" ht="16.5" customHeight="1">
      <c r="A167" s="39"/>
      <c r="B167" s="40"/>
      <c r="C167" s="203" t="s">
        <v>233</v>
      </c>
      <c r="D167" s="203" t="s">
        <v>114</v>
      </c>
      <c r="E167" s="204" t="s">
        <v>234</v>
      </c>
      <c r="F167" s="205" t="s">
        <v>235</v>
      </c>
      <c r="G167" s="206" t="s">
        <v>140</v>
      </c>
      <c r="H167" s="207">
        <v>2</v>
      </c>
      <c r="I167" s="208">
        <v>0</v>
      </c>
      <c r="J167" s="209">
        <f>ROUND(I167*H167,2)</f>
        <v>0</v>
      </c>
      <c r="K167" s="205" t="s">
        <v>141</v>
      </c>
      <c r="L167" s="45"/>
      <c r="M167" s="210" t="s">
        <v>19</v>
      </c>
      <c r="N167" s="211" t="s">
        <v>40</v>
      </c>
      <c r="O167" s="85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4" t="s">
        <v>119</v>
      </c>
      <c r="AT167" s="214" t="s">
        <v>114</v>
      </c>
      <c r="AU167" s="214" t="s">
        <v>79</v>
      </c>
      <c r="AY167" s="18" t="s">
        <v>113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8" t="s">
        <v>77</v>
      </c>
      <c r="BK167" s="215">
        <f>ROUND(I167*H167,2)</f>
        <v>0</v>
      </c>
      <c r="BL167" s="18" t="s">
        <v>119</v>
      </c>
      <c r="BM167" s="214" t="s">
        <v>387</v>
      </c>
    </row>
    <row r="168" s="1" customFormat="1">
      <c r="A168" s="39"/>
      <c r="B168" s="40"/>
      <c r="C168" s="41"/>
      <c r="D168" s="216" t="s">
        <v>121</v>
      </c>
      <c r="E168" s="41"/>
      <c r="F168" s="217" t="s">
        <v>235</v>
      </c>
      <c r="G168" s="41"/>
      <c r="H168" s="41"/>
      <c r="I168" s="218"/>
      <c r="J168" s="41"/>
      <c r="K168" s="41"/>
      <c r="L168" s="45"/>
      <c r="M168" s="219"/>
      <c r="N168" s="22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121</v>
      </c>
      <c r="AU168" s="18" t="s">
        <v>79</v>
      </c>
    </row>
    <row r="169" s="12" customFormat="1">
      <c r="A169" s="12"/>
      <c r="B169" s="221"/>
      <c r="C169" s="222"/>
      <c r="D169" s="216" t="s">
        <v>122</v>
      </c>
      <c r="E169" s="223" t="s">
        <v>19</v>
      </c>
      <c r="F169" s="224" t="s">
        <v>79</v>
      </c>
      <c r="G169" s="222"/>
      <c r="H169" s="225">
        <v>2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1" t="s">
        <v>122</v>
      </c>
      <c r="AU169" s="231" t="s">
        <v>79</v>
      </c>
      <c r="AV169" s="12" t="s">
        <v>79</v>
      </c>
      <c r="AW169" s="12" t="s">
        <v>31</v>
      </c>
      <c r="AX169" s="12" t="s">
        <v>77</v>
      </c>
      <c r="AY169" s="231" t="s">
        <v>113</v>
      </c>
    </row>
    <row r="170" s="1" customFormat="1" ht="16.5" customHeight="1">
      <c r="A170" s="39"/>
      <c r="B170" s="40"/>
      <c r="C170" s="203" t="s">
        <v>237</v>
      </c>
      <c r="D170" s="203" t="s">
        <v>114</v>
      </c>
      <c r="E170" s="204" t="s">
        <v>238</v>
      </c>
      <c r="F170" s="205" t="s">
        <v>239</v>
      </c>
      <c r="G170" s="206" t="s">
        <v>140</v>
      </c>
      <c r="H170" s="207">
        <v>2</v>
      </c>
      <c r="I170" s="208">
        <v>0</v>
      </c>
      <c r="J170" s="209">
        <f>ROUND(I170*H170,2)</f>
        <v>0</v>
      </c>
      <c r="K170" s="205" t="s">
        <v>141</v>
      </c>
      <c r="L170" s="45"/>
      <c r="M170" s="210" t="s">
        <v>19</v>
      </c>
      <c r="N170" s="211" t="s">
        <v>40</v>
      </c>
      <c r="O170" s="85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4" t="s">
        <v>119</v>
      </c>
      <c r="AT170" s="214" t="s">
        <v>114</v>
      </c>
      <c r="AU170" s="214" t="s">
        <v>79</v>
      </c>
      <c r="AY170" s="18" t="s">
        <v>113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8" t="s">
        <v>77</v>
      </c>
      <c r="BK170" s="215">
        <f>ROUND(I170*H170,2)</f>
        <v>0</v>
      </c>
      <c r="BL170" s="18" t="s">
        <v>119</v>
      </c>
      <c r="BM170" s="214" t="s">
        <v>388</v>
      </c>
    </row>
    <row r="171" s="1" customFormat="1">
      <c r="A171" s="39"/>
      <c r="B171" s="40"/>
      <c r="C171" s="41"/>
      <c r="D171" s="216" t="s">
        <v>121</v>
      </c>
      <c r="E171" s="41"/>
      <c r="F171" s="217" t="s">
        <v>239</v>
      </c>
      <c r="G171" s="41"/>
      <c r="H171" s="41"/>
      <c r="I171" s="218"/>
      <c r="J171" s="41"/>
      <c r="K171" s="41"/>
      <c r="L171" s="45"/>
      <c r="M171" s="219"/>
      <c r="N171" s="22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121</v>
      </c>
      <c r="AU171" s="18" t="s">
        <v>79</v>
      </c>
    </row>
    <row r="172" s="12" customFormat="1">
      <c r="A172" s="12"/>
      <c r="B172" s="221"/>
      <c r="C172" s="222"/>
      <c r="D172" s="216" t="s">
        <v>122</v>
      </c>
      <c r="E172" s="223" t="s">
        <v>19</v>
      </c>
      <c r="F172" s="224" t="s">
        <v>79</v>
      </c>
      <c r="G172" s="222"/>
      <c r="H172" s="225">
        <v>2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1" t="s">
        <v>122</v>
      </c>
      <c r="AU172" s="231" t="s">
        <v>79</v>
      </c>
      <c r="AV172" s="12" t="s">
        <v>79</v>
      </c>
      <c r="AW172" s="12" t="s">
        <v>31</v>
      </c>
      <c r="AX172" s="12" t="s">
        <v>77</v>
      </c>
      <c r="AY172" s="231" t="s">
        <v>113</v>
      </c>
    </row>
    <row r="173" s="1" customFormat="1" ht="16.5" customHeight="1">
      <c r="A173" s="39"/>
      <c r="B173" s="40"/>
      <c r="C173" s="203" t="s">
        <v>241</v>
      </c>
      <c r="D173" s="203" t="s">
        <v>114</v>
      </c>
      <c r="E173" s="204" t="s">
        <v>242</v>
      </c>
      <c r="F173" s="205" t="s">
        <v>243</v>
      </c>
      <c r="G173" s="206" t="s">
        <v>140</v>
      </c>
      <c r="H173" s="207">
        <v>2</v>
      </c>
      <c r="I173" s="208">
        <v>0</v>
      </c>
      <c r="J173" s="209">
        <f>ROUND(I173*H173,2)</f>
        <v>0</v>
      </c>
      <c r="K173" s="205" t="s">
        <v>141</v>
      </c>
      <c r="L173" s="45"/>
      <c r="M173" s="210" t="s">
        <v>19</v>
      </c>
      <c r="N173" s="211" t="s">
        <v>40</v>
      </c>
      <c r="O173" s="85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4" t="s">
        <v>119</v>
      </c>
      <c r="AT173" s="214" t="s">
        <v>114</v>
      </c>
      <c r="AU173" s="214" t="s">
        <v>79</v>
      </c>
      <c r="AY173" s="18" t="s">
        <v>113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8" t="s">
        <v>77</v>
      </c>
      <c r="BK173" s="215">
        <f>ROUND(I173*H173,2)</f>
        <v>0</v>
      </c>
      <c r="BL173" s="18" t="s">
        <v>119</v>
      </c>
      <c r="BM173" s="214" t="s">
        <v>389</v>
      </c>
    </row>
    <row r="174" s="1" customFormat="1">
      <c r="A174" s="39"/>
      <c r="B174" s="40"/>
      <c r="C174" s="41"/>
      <c r="D174" s="216" t="s">
        <v>121</v>
      </c>
      <c r="E174" s="41"/>
      <c r="F174" s="217" t="s">
        <v>243</v>
      </c>
      <c r="G174" s="41"/>
      <c r="H174" s="41"/>
      <c r="I174" s="218"/>
      <c r="J174" s="41"/>
      <c r="K174" s="41"/>
      <c r="L174" s="45"/>
      <c r="M174" s="219"/>
      <c r="N174" s="22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121</v>
      </c>
      <c r="AU174" s="18" t="s">
        <v>79</v>
      </c>
    </row>
    <row r="175" s="12" customFormat="1">
      <c r="A175" s="12"/>
      <c r="B175" s="221"/>
      <c r="C175" s="222"/>
      <c r="D175" s="216" t="s">
        <v>122</v>
      </c>
      <c r="E175" s="223" t="s">
        <v>19</v>
      </c>
      <c r="F175" s="224" t="s">
        <v>79</v>
      </c>
      <c r="G175" s="222"/>
      <c r="H175" s="225">
        <v>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1" t="s">
        <v>122</v>
      </c>
      <c r="AU175" s="231" t="s">
        <v>79</v>
      </c>
      <c r="AV175" s="12" t="s">
        <v>79</v>
      </c>
      <c r="AW175" s="12" t="s">
        <v>31</v>
      </c>
      <c r="AX175" s="12" t="s">
        <v>77</v>
      </c>
      <c r="AY175" s="231" t="s">
        <v>113</v>
      </c>
    </row>
    <row r="176" s="1" customFormat="1" ht="16.5" customHeight="1">
      <c r="A176" s="39"/>
      <c r="B176" s="40"/>
      <c r="C176" s="203" t="s">
        <v>245</v>
      </c>
      <c r="D176" s="203" t="s">
        <v>114</v>
      </c>
      <c r="E176" s="204" t="s">
        <v>246</v>
      </c>
      <c r="F176" s="205" t="s">
        <v>247</v>
      </c>
      <c r="G176" s="206" t="s">
        <v>140</v>
      </c>
      <c r="H176" s="207">
        <v>2</v>
      </c>
      <c r="I176" s="208">
        <v>0</v>
      </c>
      <c r="J176" s="209">
        <f>ROUND(I176*H176,2)</f>
        <v>0</v>
      </c>
      <c r="K176" s="205" t="s">
        <v>141</v>
      </c>
      <c r="L176" s="45"/>
      <c r="M176" s="210" t="s">
        <v>19</v>
      </c>
      <c r="N176" s="211" t="s">
        <v>40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119</v>
      </c>
      <c r="AT176" s="214" t="s">
        <v>114</v>
      </c>
      <c r="AU176" s="214" t="s">
        <v>79</v>
      </c>
      <c r="AY176" s="18" t="s">
        <v>113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77</v>
      </c>
      <c r="BK176" s="215">
        <f>ROUND(I176*H176,2)</f>
        <v>0</v>
      </c>
      <c r="BL176" s="18" t="s">
        <v>119</v>
      </c>
      <c r="BM176" s="214" t="s">
        <v>390</v>
      </c>
    </row>
    <row r="177" s="1" customFormat="1">
      <c r="A177" s="39"/>
      <c r="B177" s="40"/>
      <c r="C177" s="41"/>
      <c r="D177" s="216" t="s">
        <v>121</v>
      </c>
      <c r="E177" s="41"/>
      <c r="F177" s="217" t="s">
        <v>247</v>
      </c>
      <c r="G177" s="41"/>
      <c r="H177" s="41"/>
      <c r="I177" s="218"/>
      <c r="J177" s="41"/>
      <c r="K177" s="41"/>
      <c r="L177" s="45"/>
      <c r="M177" s="219"/>
      <c r="N177" s="22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121</v>
      </c>
      <c r="AU177" s="18" t="s">
        <v>79</v>
      </c>
    </row>
    <row r="178" s="12" customFormat="1">
      <c r="A178" s="12"/>
      <c r="B178" s="221"/>
      <c r="C178" s="222"/>
      <c r="D178" s="216" t="s">
        <v>122</v>
      </c>
      <c r="E178" s="223" t="s">
        <v>19</v>
      </c>
      <c r="F178" s="224" t="s">
        <v>79</v>
      </c>
      <c r="G178" s="222"/>
      <c r="H178" s="225">
        <v>2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1" t="s">
        <v>122</v>
      </c>
      <c r="AU178" s="231" t="s">
        <v>79</v>
      </c>
      <c r="AV178" s="12" t="s">
        <v>79</v>
      </c>
      <c r="AW178" s="12" t="s">
        <v>31</v>
      </c>
      <c r="AX178" s="12" t="s">
        <v>77</v>
      </c>
      <c r="AY178" s="231" t="s">
        <v>113</v>
      </c>
    </row>
    <row r="179" s="1" customFormat="1" ht="16.5" customHeight="1">
      <c r="A179" s="39"/>
      <c r="B179" s="40"/>
      <c r="C179" s="203" t="s">
        <v>249</v>
      </c>
      <c r="D179" s="203" t="s">
        <v>114</v>
      </c>
      <c r="E179" s="204" t="s">
        <v>391</v>
      </c>
      <c r="F179" s="205" t="s">
        <v>392</v>
      </c>
      <c r="G179" s="206" t="s">
        <v>140</v>
      </c>
      <c r="H179" s="207">
        <v>1</v>
      </c>
      <c r="I179" s="208">
        <v>0</v>
      </c>
      <c r="J179" s="209">
        <f>ROUND(I179*H179,2)</f>
        <v>0</v>
      </c>
      <c r="K179" s="205" t="s">
        <v>141</v>
      </c>
      <c r="L179" s="45"/>
      <c r="M179" s="210" t="s">
        <v>19</v>
      </c>
      <c r="N179" s="211" t="s">
        <v>40</v>
      </c>
      <c r="O179" s="85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4" t="s">
        <v>119</v>
      </c>
      <c r="AT179" s="214" t="s">
        <v>114</v>
      </c>
      <c r="AU179" s="214" t="s">
        <v>79</v>
      </c>
      <c r="AY179" s="18" t="s">
        <v>113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8" t="s">
        <v>77</v>
      </c>
      <c r="BK179" s="215">
        <f>ROUND(I179*H179,2)</f>
        <v>0</v>
      </c>
      <c r="BL179" s="18" t="s">
        <v>119</v>
      </c>
      <c r="BM179" s="214" t="s">
        <v>393</v>
      </c>
    </row>
    <row r="180" s="1" customFormat="1">
      <c r="A180" s="39"/>
      <c r="B180" s="40"/>
      <c r="C180" s="41"/>
      <c r="D180" s="216" t="s">
        <v>121</v>
      </c>
      <c r="E180" s="41"/>
      <c r="F180" s="217" t="s">
        <v>392</v>
      </c>
      <c r="G180" s="41"/>
      <c r="H180" s="41"/>
      <c r="I180" s="218"/>
      <c r="J180" s="41"/>
      <c r="K180" s="41"/>
      <c r="L180" s="45"/>
      <c r="M180" s="219"/>
      <c r="N180" s="22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121</v>
      </c>
      <c r="AU180" s="18" t="s">
        <v>79</v>
      </c>
    </row>
    <row r="181" s="12" customFormat="1">
      <c r="A181" s="12"/>
      <c r="B181" s="221"/>
      <c r="C181" s="222"/>
      <c r="D181" s="216" t="s">
        <v>122</v>
      </c>
      <c r="E181" s="223" t="s">
        <v>19</v>
      </c>
      <c r="F181" s="224" t="s">
        <v>77</v>
      </c>
      <c r="G181" s="222"/>
      <c r="H181" s="225">
        <v>1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T181" s="231" t="s">
        <v>122</v>
      </c>
      <c r="AU181" s="231" t="s">
        <v>79</v>
      </c>
      <c r="AV181" s="12" t="s">
        <v>79</v>
      </c>
      <c r="AW181" s="12" t="s">
        <v>31</v>
      </c>
      <c r="AX181" s="12" t="s">
        <v>77</v>
      </c>
      <c r="AY181" s="231" t="s">
        <v>113</v>
      </c>
    </row>
    <row r="182" s="1" customFormat="1" ht="16.5" customHeight="1">
      <c r="A182" s="39"/>
      <c r="B182" s="40"/>
      <c r="C182" s="203" t="s">
        <v>253</v>
      </c>
      <c r="D182" s="203" t="s">
        <v>114</v>
      </c>
      <c r="E182" s="204" t="s">
        <v>394</v>
      </c>
      <c r="F182" s="205" t="s">
        <v>395</v>
      </c>
      <c r="G182" s="206" t="s">
        <v>140</v>
      </c>
      <c r="H182" s="207">
        <v>1</v>
      </c>
      <c r="I182" s="208">
        <v>0</v>
      </c>
      <c r="J182" s="209">
        <f>ROUND(I182*H182,2)</f>
        <v>0</v>
      </c>
      <c r="K182" s="205" t="s">
        <v>141</v>
      </c>
      <c r="L182" s="45"/>
      <c r="M182" s="210" t="s">
        <v>19</v>
      </c>
      <c r="N182" s="211" t="s">
        <v>40</v>
      </c>
      <c r="O182" s="85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4" t="s">
        <v>119</v>
      </c>
      <c r="AT182" s="214" t="s">
        <v>114</v>
      </c>
      <c r="AU182" s="214" t="s">
        <v>79</v>
      </c>
      <c r="AY182" s="18" t="s">
        <v>113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8" t="s">
        <v>77</v>
      </c>
      <c r="BK182" s="215">
        <f>ROUND(I182*H182,2)</f>
        <v>0</v>
      </c>
      <c r="BL182" s="18" t="s">
        <v>119</v>
      </c>
      <c r="BM182" s="214" t="s">
        <v>396</v>
      </c>
    </row>
    <row r="183" s="1" customFormat="1">
      <c r="A183" s="39"/>
      <c r="B183" s="40"/>
      <c r="C183" s="41"/>
      <c r="D183" s="216" t="s">
        <v>121</v>
      </c>
      <c r="E183" s="41"/>
      <c r="F183" s="217" t="s">
        <v>395</v>
      </c>
      <c r="G183" s="41"/>
      <c r="H183" s="41"/>
      <c r="I183" s="218"/>
      <c r="J183" s="41"/>
      <c r="K183" s="41"/>
      <c r="L183" s="45"/>
      <c r="M183" s="219"/>
      <c r="N183" s="22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121</v>
      </c>
      <c r="AU183" s="18" t="s">
        <v>79</v>
      </c>
    </row>
    <row r="184" s="12" customFormat="1">
      <c r="A184" s="12"/>
      <c r="B184" s="221"/>
      <c r="C184" s="222"/>
      <c r="D184" s="216" t="s">
        <v>122</v>
      </c>
      <c r="E184" s="223" t="s">
        <v>19</v>
      </c>
      <c r="F184" s="224" t="s">
        <v>77</v>
      </c>
      <c r="G184" s="222"/>
      <c r="H184" s="225">
        <v>1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1" t="s">
        <v>122</v>
      </c>
      <c r="AU184" s="231" t="s">
        <v>79</v>
      </c>
      <c r="AV184" s="12" t="s">
        <v>79</v>
      </c>
      <c r="AW184" s="12" t="s">
        <v>31</v>
      </c>
      <c r="AX184" s="12" t="s">
        <v>77</v>
      </c>
      <c r="AY184" s="231" t="s">
        <v>113</v>
      </c>
    </row>
    <row r="185" s="1" customFormat="1" ht="16.5" customHeight="1">
      <c r="A185" s="39"/>
      <c r="B185" s="40"/>
      <c r="C185" s="203" t="s">
        <v>257</v>
      </c>
      <c r="D185" s="203" t="s">
        <v>114</v>
      </c>
      <c r="E185" s="204" t="s">
        <v>397</v>
      </c>
      <c r="F185" s="205" t="s">
        <v>398</v>
      </c>
      <c r="G185" s="206" t="s">
        <v>140</v>
      </c>
      <c r="H185" s="207">
        <v>1</v>
      </c>
      <c r="I185" s="208">
        <v>0</v>
      </c>
      <c r="J185" s="209">
        <f>ROUND(I185*H185,2)</f>
        <v>0</v>
      </c>
      <c r="K185" s="205" t="s">
        <v>141</v>
      </c>
      <c r="L185" s="45"/>
      <c r="M185" s="210" t="s">
        <v>19</v>
      </c>
      <c r="N185" s="211" t="s">
        <v>40</v>
      </c>
      <c r="O185" s="85"/>
      <c r="P185" s="212">
        <f>O185*H185</f>
        <v>0</v>
      </c>
      <c r="Q185" s="212">
        <v>0</v>
      </c>
      <c r="R185" s="212">
        <f>Q185*H185</f>
        <v>0</v>
      </c>
      <c r="S185" s="212">
        <v>0</v>
      </c>
      <c r="T185" s="21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4" t="s">
        <v>119</v>
      </c>
      <c r="AT185" s="214" t="s">
        <v>114</v>
      </c>
      <c r="AU185" s="214" t="s">
        <v>79</v>
      </c>
      <c r="AY185" s="18" t="s">
        <v>113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8" t="s">
        <v>77</v>
      </c>
      <c r="BK185" s="215">
        <f>ROUND(I185*H185,2)</f>
        <v>0</v>
      </c>
      <c r="BL185" s="18" t="s">
        <v>119</v>
      </c>
      <c r="BM185" s="214" t="s">
        <v>399</v>
      </c>
    </row>
    <row r="186" s="1" customFormat="1">
      <c r="A186" s="39"/>
      <c r="B186" s="40"/>
      <c r="C186" s="41"/>
      <c r="D186" s="216" t="s">
        <v>121</v>
      </c>
      <c r="E186" s="41"/>
      <c r="F186" s="217" t="s">
        <v>398</v>
      </c>
      <c r="G186" s="41"/>
      <c r="H186" s="41"/>
      <c r="I186" s="218"/>
      <c r="J186" s="41"/>
      <c r="K186" s="41"/>
      <c r="L186" s="45"/>
      <c r="M186" s="219"/>
      <c r="N186" s="22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121</v>
      </c>
      <c r="AU186" s="18" t="s">
        <v>79</v>
      </c>
    </row>
    <row r="187" s="12" customFormat="1">
      <c r="A187" s="12"/>
      <c r="B187" s="221"/>
      <c r="C187" s="222"/>
      <c r="D187" s="216" t="s">
        <v>122</v>
      </c>
      <c r="E187" s="223" t="s">
        <v>19</v>
      </c>
      <c r="F187" s="224" t="s">
        <v>77</v>
      </c>
      <c r="G187" s="222"/>
      <c r="H187" s="225">
        <v>1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1" t="s">
        <v>122</v>
      </c>
      <c r="AU187" s="231" t="s">
        <v>79</v>
      </c>
      <c r="AV187" s="12" t="s">
        <v>79</v>
      </c>
      <c r="AW187" s="12" t="s">
        <v>31</v>
      </c>
      <c r="AX187" s="12" t="s">
        <v>77</v>
      </c>
      <c r="AY187" s="231" t="s">
        <v>113</v>
      </c>
    </row>
    <row r="188" s="1" customFormat="1" ht="16.5" customHeight="1">
      <c r="A188" s="39"/>
      <c r="B188" s="40"/>
      <c r="C188" s="203" t="s">
        <v>261</v>
      </c>
      <c r="D188" s="203" t="s">
        <v>114</v>
      </c>
      <c r="E188" s="204" t="s">
        <v>250</v>
      </c>
      <c r="F188" s="205" t="s">
        <v>251</v>
      </c>
      <c r="G188" s="206" t="s">
        <v>140</v>
      </c>
      <c r="H188" s="207">
        <v>2</v>
      </c>
      <c r="I188" s="208">
        <v>0</v>
      </c>
      <c r="J188" s="209">
        <f>ROUND(I188*H188,2)</f>
        <v>0</v>
      </c>
      <c r="K188" s="205" t="s">
        <v>141</v>
      </c>
      <c r="L188" s="45"/>
      <c r="M188" s="210" t="s">
        <v>19</v>
      </c>
      <c r="N188" s="211" t="s">
        <v>40</v>
      </c>
      <c r="O188" s="85"/>
      <c r="P188" s="212">
        <f>O188*H188</f>
        <v>0</v>
      </c>
      <c r="Q188" s="212">
        <v>0</v>
      </c>
      <c r="R188" s="212">
        <f>Q188*H188</f>
        <v>0</v>
      </c>
      <c r="S188" s="212">
        <v>0</v>
      </c>
      <c r="T188" s="21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4" t="s">
        <v>119</v>
      </c>
      <c r="AT188" s="214" t="s">
        <v>114</v>
      </c>
      <c r="AU188" s="214" t="s">
        <v>79</v>
      </c>
      <c r="AY188" s="18" t="s">
        <v>113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8" t="s">
        <v>77</v>
      </c>
      <c r="BK188" s="215">
        <f>ROUND(I188*H188,2)</f>
        <v>0</v>
      </c>
      <c r="BL188" s="18" t="s">
        <v>119</v>
      </c>
      <c r="BM188" s="214" t="s">
        <v>400</v>
      </c>
    </row>
    <row r="189" s="1" customFormat="1">
      <c r="A189" s="39"/>
      <c r="B189" s="40"/>
      <c r="C189" s="41"/>
      <c r="D189" s="216" t="s">
        <v>121</v>
      </c>
      <c r="E189" s="41"/>
      <c r="F189" s="217" t="s">
        <v>251</v>
      </c>
      <c r="G189" s="41"/>
      <c r="H189" s="41"/>
      <c r="I189" s="218"/>
      <c r="J189" s="41"/>
      <c r="K189" s="41"/>
      <c r="L189" s="45"/>
      <c r="M189" s="219"/>
      <c r="N189" s="220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121</v>
      </c>
      <c r="AU189" s="18" t="s">
        <v>79</v>
      </c>
    </row>
    <row r="190" s="12" customFormat="1">
      <c r="A190" s="12"/>
      <c r="B190" s="221"/>
      <c r="C190" s="222"/>
      <c r="D190" s="216" t="s">
        <v>122</v>
      </c>
      <c r="E190" s="223" t="s">
        <v>19</v>
      </c>
      <c r="F190" s="224" t="s">
        <v>79</v>
      </c>
      <c r="G190" s="222"/>
      <c r="H190" s="225">
        <v>2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1" t="s">
        <v>122</v>
      </c>
      <c r="AU190" s="231" t="s">
        <v>79</v>
      </c>
      <c r="AV190" s="12" t="s">
        <v>79</v>
      </c>
      <c r="AW190" s="12" t="s">
        <v>31</v>
      </c>
      <c r="AX190" s="12" t="s">
        <v>77</v>
      </c>
      <c r="AY190" s="231" t="s">
        <v>113</v>
      </c>
    </row>
    <row r="191" s="1" customFormat="1" ht="16.5" customHeight="1">
      <c r="A191" s="39"/>
      <c r="B191" s="40"/>
      <c r="C191" s="203" t="s">
        <v>265</v>
      </c>
      <c r="D191" s="203" t="s">
        <v>114</v>
      </c>
      <c r="E191" s="204" t="s">
        <v>254</v>
      </c>
      <c r="F191" s="205" t="s">
        <v>255</v>
      </c>
      <c r="G191" s="206" t="s">
        <v>140</v>
      </c>
      <c r="H191" s="207">
        <v>2</v>
      </c>
      <c r="I191" s="208">
        <v>0</v>
      </c>
      <c r="J191" s="209">
        <f>ROUND(I191*H191,2)</f>
        <v>0</v>
      </c>
      <c r="K191" s="205" t="s">
        <v>141</v>
      </c>
      <c r="L191" s="45"/>
      <c r="M191" s="210" t="s">
        <v>19</v>
      </c>
      <c r="N191" s="211" t="s">
        <v>40</v>
      </c>
      <c r="O191" s="85"/>
      <c r="P191" s="212">
        <f>O191*H191</f>
        <v>0</v>
      </c>
      <c r="Q191" s="212">
        <v>0</v>
      </c>
      <c r="R191" s="212">
        <f>Q191*H191</f>
        <v>0</v>
      </c>
      <c r="S191" s="212">
        <v>0</v>
      </c>
      <c r="T191" s="21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4" t="s">
        <v>119</v>
      </c>
      <c r="AT191" s="214" t="s">
        <v>114</v>
      </c>
      <c r="AU191" s="214" t="s">
        <v>79</v>
      </c>
      <c r="AY191" s="18" t="s">
        <v>113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8" t="s">
        <v>77</v>
      </c>
      <c r="BK191" s="215">
        <f>ROUND(I191*H191,2)</f>
        <v>0</v>
      </c>
      <c r="BL191" s="18" t="s">
        <v>119</v>
      </c>
      <c r="BM191" s="214" t="s">
        <v>401</v>
      </c>
    </row>
    <row r="192" s="1" customFormat="1">
      <c r="A192" s="39"/>
      <c r="B192" s="40"/>
      <c r="C192" s="41"/>
      <c r="D192" s="216" t="s">
        <v>121</v>
      </c>
      <c r="E192" s="41"/>
      <c r="F192" s="217" t="s">
        <v>255</v>
      </c>
      <c r="G192" s="41"/>
      <c r="H192" s="41"/>
      <c r="I192" s="218"/>
      <c r="J192" s="41"/>
      <c r="K192" s="41"/>
      <c r="L192" s="45"/>
      <c r="M192" s="219"/>
      <c r="N192" s="22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121</v>
      </c>
      <c r="AU192" s="18" t="s">
        <v>79</v>
      </c>
    </row>
    <row r="193" s="12" customFormat="1">
      <c r="A193" s="12"/>
      <c r="B193" s="221"/>
      <c r="C193" s="222"/>
      <c r="D193" s="216" t="s">
        <v>122</v>
      </c>
      <c r="E193" s="223" t="s">
        <v>19</v>
      </c>
      <c r="F193" s="224" t="s">
        <v>79</v>
      </c>
      <c r="G193" s="222"/>
      <c r="H193" s="225">
        <v>2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1" t="s">
        <v>122</v>
      </c>
      <c r="AU193" s="231" t="s">
        <v>79</v>
      </c>
      <c r="AV193" s="12" t="s">
        <v>79</v>
      </c>
      <c r="AW193" s="12" t="s">
        <v>31</v>
      </c>
      <c r="AX193" s="12" t="s">
        <v>77</v>
      </c>
      <c r="AY193" s="231" t="s">
        <v>113</v>
      </c>
    </row>
    <row r="194" s="1" customFormat="1" ht="16.5" customHeight="1">
      <c r="A194" s="39"/>
      <c r="B194" s="40"/>
      <c r="C194" s="203" t="s">
        <v>269</v>
      </c>
      <c r="D194" s="203" t="s">
        <v>114</v>
      </c>
      <c r="E194" s="204" t="s">
        <v>258</v>
      </c>
      <c r="F194" s="205" t="s">
        <v>259</v>
      </c>
      <c r="G194" s="206" t="s">
        <v>140</v>
      </c>
      <c r="H194" s="207">
        <v>2</v>
      </c>
      <c r="I194" s="208">
        <v>0</v>
      </c>
      <c r="J194" s="209">
        <f>ROUND(I194*H194,2)</f>
        <v>0</v>
      </c>
      <c r="K194" s="205" t="s">
        <v>141</v>
      </c>
      <c r="L194" s="45"/>
      <c r="M194" s="210" t="s">
        <v>19</v>
      </c>
      <c r="N194" s="211" t="s">
        <v>40</v>
      </c>
      <c r="O194" s="85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4" t="s">
        <v>119</v>
      </c>
      <c r="AT194" s="214" t="s">
        <v>114</v>
      </c>
      <c r="AU194" s="214" t="s">
        <v>79</v>
      </c>
      <c r="AY194" s="18" t="s">
        <v>113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8" t="s">
        <v>77</v>
      </c>
      <c r="BK194" s="215">
        <f>ROUND(I194*H194,2)</f>
        <v>0</v>
      </c>
      <c r="BL194" s="18" t="s">
        <v>119</v>
      </c>
      <c r="BM194" s="214" t="s">
        <v>402</v>
      </c>
    </row>
    <row r="195" s="1" customFormat="1">
      <c r="A195" s="39"/>
      <c r="B195" s="40"/>
      <c r="C195" s="41"/>
      <c r="D195" s="216" t="s">
        <v>121</v>
      </c>
      <c r="E195" s="41"/>
      <c r="F195" s="217" t="s">
        <v>259</v>
      </c>
      <c r="G195" s="41"/>
      <c r="H195" s="41"/>
      <c r="I195" s="218"/>
      <c r="J195" s="41"/>
      <c r="K195" s="41"/>
      <c r="L195" s="45"/>
      <c r="M195" s="219"/>
      <c r="N195" s="22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121</v>
      </c>
      <c r="AU195" s="18" t="s">
        <v>79</v>
      </c>
    </row>
    <row r="196" s="12" customFormat="1">
      <c r="A196" s="12"/>
      <c r="B196" s="221"/>
      <c r="C196" s="222"/>
      <c r="D196" s="216" t="s">
        <v>122</v>
      </c>
      <c r="E196" s="223" t="s">
        <v>19</v>
      </c>
      <c r="F196" s="224" t="s">
        <v>79</v>
      </c>
      <c r="G196" s="222"/>
      <c r="H196" s="225">
        <v>2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1" t="s">
        <v>122</v>
      </c>
      <c r="AU196" s="231" t="s">
        <v>79</v>
      </c>
      <c r="AV196" s="12" t="s">
        <v>79</v>
      </c>
      <c r="AW196" s="12" t="s">
        <v>31</v>
      </c>
      <c r="AX196" s="12" t="s">
        <v>77</v>
      </c>
      <c r="AY196" s="231" t="s">
        <v>113</v>
      </c>
    </row>
    <row r="197" s="1" customFormat="1" ht="16.5" customHeight="1">
      <c r="A197" s="39"/>
      <c r="B197" s="40"/>
      <c r="C197" s="203" t="s">
        <v>274</v>
      </c>
      <c r="D197" s="203" t="s">
        <v>114</v>
      </c>
      <c r="E197" s="204" t="s">
        <v>262</v>
      </c>
      <c r="F197" s="205" t="s">
        <v>263</v>
      </c>
      <c r="G197" s="206" t="s">
        <v>140</v>
      </c>
      <c r="H197" s="207">
        <v>2</v>
      </c>
      <c r="I197" s="208">
        <v>0</v>
      </c>
      <c r="J197" s="209">
        <f>ROUND(I197*H197,2)</f>
        <v>0</v>
      </c>
      <c r="K197" s="205" t="s">
        <v>141</v>
      </c>
      <c r="L197" s="45"/>
      <c r="M197" s="210" t="s">
        <v>19</v>
      </c>
      <c r="N197" s="211" t="s">
        <v>40</v>
      </c>
      <c r="O197" s="85"/>
      <c r="P197" s="212">
        <f>O197*H197</f>
        <v>0</v>
      </c>
      <c r="Q197" s="212">
        <v>0</v>
      </c>
      <c r="R197" s="212">
        <f>Q197*H197</f>
        <v>0</v>
      </c>
      <c r="S197" s="212">
        <v>0</v>
      </c>
      <c r="T197" s="21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4" t="s">
        <v>119</v>
      </c>
      <c r="AT197" s="214" t="s">
        <v>114</v>
      </c>
      <c r="AU197" s="214" t="s">
        <v>79</v>
      </c>
      <c r="AY197" s="18" t="s">
        <v>113</v>
      </c>
      <c r="BE197" s="215">
        <f>IF(N197="základní",J197,0)</f>
        <v>0</v>
      </c>
      <c r="BF197" s="215">
        <f>IF(N197="snížená",J197,0)</f>
        <v>0</v>
      </c>
      <c r="BG197" s="215">
        <f>IF(N197="zákl. přenesená",J197,0)</f>
        <v>0</v>
      </c>
      <c r="BH197" s="215">
        <f>IF(N197="sníž. přenesená",J197,0)</f>
        <v>0</v>
      </c>
      <c r="BI197" s="215">
        <f>IF(N197="nulová",J197,0)</f>
        <v>0</v>
      </c>
      <c r="BJ197" s="18" t="s">
        <v>77</v>
      </c>
      <c r="BK197" s="215">
        <f>ROUND(I197*H197,2)</f>
        <v>0</v>
      </c>
      <c r="BL197" s="18" t="s">
        <v>119</v>
      </c>
      <c r="BM197" s="214" t="s">
        <v>403</v>
      </c>
    </row>
    <row r="198" s="1" customFormat="1">
      <c r="A198" s="39"/>
      <c r="B198" s="40"/>
      <c r="C198" s="41"/>
      <c r="D198" s="216" t="s">
        <v>121</v>
      </c>
      <c r="E198" s="41"/>
      <c r="F198" s="217" t="s">
        <v>263</v>
      </c>
      <c r="G198" s="41"/>
      <c r="H198" s="41"/>
      <c r="I198" s="218"/>
      <c r="J198" s="41"/>
      <c r="K198" s="41"/>
      <c r="L198" s="45"/>
      <c r="M198" s="219"/>
      <c r="N198" s="22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121</v>
      </c>
      <c r="AU198" s="18" t="s">
        <v>79</v>
      </c>
    </row>
    <row r="199" s="12" customFormat="1">
      <c r="A199" s="12"/>
      <c r="B199" s="221"/>
      <c r="C199" s="222"/>
      <c r="D199" s="216" t="s">
        <v>122</v>
      </c>
      <c r="E199" s="223" t="s">
        <v>19</v>
      </c>
      <c r="F199" s="224" t="s">
        <v>79</v>
      </c>
      <c r="G199" s="222"/>
      <c r="H199" s="225">
        <v>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1" t="s">
        <v>122</v>
      </c>
      <c r="AU199" s="231" t="s">
        <v>79</v>
      </c>
      <c r="AV199" s="12" t="s">
        <v>79</v>
      </c>
      <c r="AW199" s="12" t="s">
        <v>31</v>
      </c>
      <c r="AX199" s="12" t="s">
        <v>77</v>
      </c>
      <c r="AY199" s="231" t="s">
        <v>113</v>
      </c>
    </row>
    <row r="200" s="1" customFormat="1" ht="16.5" customHeight="1">
      <c r="A200" s="39"/>
      <c r="B200" s="40"/>
      <c r="C200" s="203" t="s">
        <v>278</v>
      </c>
      <c r="D200" s="203" t="s">
        <v>114</v>
      </c>
      <c r="E200" s="204" t="s">
        <v>266</v>
      </c>
      <c r="F200" s="205" t="s">
        <v>267</v>
      </c>
      <c r="G200" s="206" t="s">
        <v>140</v>
      </c>
      <c r="H200" s="207">
        <v>2</v>
      </c>
      <c r="I200" s="208">
        <v>0</v>
      </c>
      <c r="J200" s="209">
        <f>ROUND(I200*H200,2)</f>
        <v>0</v>
      </c>
      <c r="K200" s="205" t="s">
        <v>141</v>
      </c>
      <c r="L200" s="45"/>
      <c r="M200" s="210" t="s">
        <v>19</v>
      </c>
      <c r="N200" s="211" t="s">
        <v>40</v>
      </c>
      <c r="O200" s="85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4" t="s">
        <v>119</v>
      </c>
      <c r="AT200" s="214" t="s">
        <v>114</v>
      </c>
      <c r="AU200" s="214" t="s">
        <v>79</v>
      </c>
      <c r="AY200" s="18" t="s">
        <v>113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8" t="s">
        <v>77</v>
      </c>
      <c r="BK200" s="215">
        <f>ROUND(I200*H200,2)</f>
        <v>0</v>
      </c>
      <c r="BL200" s="18" t="s">
        <v>119</v>
      </c>
      <c r="BM200" s="214" t="s">
        <v>404</v>
      </c>
    </row>
    <row r="201" s="1" customFormat="1">
      <c r="A201" s="39"/>
      <c r="B201" s="40"/>
      <c r="C201" s="41"/>
      <c r="D201" s="216" t="s">
        <v>121</v>
      </c>
      <c r="E201" s="41"/>
      <c r="F201" s="217" t="s">
        <v>267</v>
      </c>
      <c r="G201" s="41"/>
      <c r="H201" s="41"/>
      <c r="I201" s="218"/>
      <c r="J201" s="41"/>
      <c r="K201" s="41"/>
      <c r="L201" s="45"/>
      <c r="M201" s="219"/>
      <c r="N201" s="22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121</v>
      </c>
      <c r="AU201" s="18" t="s">
        <v>79</v>
      </c>
    </row>
    <row r="202" s="12" customFormat="1">
      <c r="A202" s="12"/>
      <c r="B202" s="221"/>
      <c r="C202" s="222"/>
      <c r="D202" s="216" t="s">
        <v>122</v>
      </c>
      <c r="E202" s="223" t="s">
        <v>19</v>
      </c>
      <c r="F202" s="224" t="s">
        <v>79</v>
      </c>
      <c r="G202" s="222"/>
      <c r="H202" s="225">
        <v>2</v>
      </c>
      <c r="I202" s="226"/>
      <c r="J202" s="222"/>
      <c r="K202" s="222"/>
      <c r="L202" s="227"/>
      <c r="M202" s="228"/>
      <c r="N202" s="229"/>
      <c r="O202" s="229"/>
      <c r="P202" s="229"/>
      <c r="Q202" s="229"/>
      <c r="R202" s="229"/>
      <c r="S202" s="229"/>
      <c r="T202" s="23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1" t="s">
        <v>122</v>
      </c>
      <c r="AU202" s="231" t="s">
        <v>79</v>
      </c>
      <c r="AV202" s="12" t="s">
        <v>79</v>
      </c>
      <c r="AW202" s="12" t="s">
        <v>31</v>
      </c>
      <c r="AX202" s="12" t="s">
        <v>77</v>
      </c>
      <c r="AY202" s="231" t="s">
        <v>113</v>
      </c>
    </row>
    <row r="203" s="1" customFormat="1" ht="21.75" customHeight="1">
      <c r="A203" s="39"/>
      <c r="B203" s="40"/>
      <c r="C203" s="203" t="s">
        <v>282</v>
      </c>
      <c r="D203" s="203" t="s">
        <v>114</v>
      </c>
      <c r="E203" s="204" t="s">
        <v>270</v>
      </c>
      <c r="F203" s="205" t="s">
        <v>271</v>
      </c>
      <c r="G203" s="206" t="s">
        <v>272</v>
      </c>
      <c r="H203" s="207">
        <v>8</v>
      </c>
      <c r="I203" s="208">
        <v>0</v>
      </c>
      <c r="J203" s="209">
        <f>ROUND(I203*H203,2)</f>
        <v>0</v>
      </c>
      <c r="K203" s="205" t="s">
        <v>141</v>
      </c>
      <c r="L203" s="45"/>
      <c r="M203" s="210" t="s">
        <v>19</v>
      </c>
      <c r="N203" s="211" t="s">
        <v>40</v>
      </c>
      <c r="O203" s="85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4" t="s">
        <v>119</v>
      </c>
      <c r="AT203" s="214" t="s">
        <v>114</v>
      </c>
      <c r="AU203" s="214" t="s">
        <v>79</v>
      </c>
      <c r="AY203" s="18" t="s">
        <v>113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8" t="s">
        <v>77</v>
      </c>
      <c r="BK203" s="215">
        <f>ROUND(I203*H203,2)</f>
        <v>0</v>
      </c>
      <c r="BL203" s="18" t="s">
        <v>119</v>
      </c>
      <c r="BM203" s="214" t="s">
        <v>405</v>
      </c>
    </row>
    <row r="204" s="1" customFormat="1">
      <c r="A204" s="39"/>
      <c r="B204" s="40"/>
      <c r="C204" s="41"/>
      <c r="D204" s="216" t="s">
        <v>121</v>
      </c>
      <c r="E204" s="41"/>
      <c r="F204" s="217" t="s">
        <v>271</v>
      </c>
      <c r="G204" s="41"/>
      <c r="H204" s="41"/>
      <c r="I204" s="218"/>
      <c r="J204" s="41"/>
      <c r="K204" s="41"/>
      <c r="L204" s="45"/>
      <c r="M204" s="219"/>
      <c r="N204" s="220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121</v>
      </c>
      <c r="AU204" s="18" t="s">
        <v>79</v>
      </c>
    </row>
    <row r="205" s="12" customFormat="1">
      <c r="A205" s="12"/>
      <c r="B205" s="221"/>
      <c r="C205" s="222"/>
      <c r="D205" s="216" t="s">
        <v>122</v>
      </c>
      <c r="E205" s="223" t="s">
        <v>19</v>
      </c>
      <c r="F205" s="224" t="s">
        <v>143</v>
      </c>
      <c r="G205" s="222"/>
      <c r="H205" s="225">
        <v>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1" t="s">
        <v>122</v>
      </c>
      <c r="AU205" s="231" t="s">
        <v>79</v>
      </c>
      <c r="AV205" s="12" t="s">
        <v>79</v>
      </c>
      <c r="AW205" s="12" t="s">
        <v>31</v>
      </c>
      <c r="AX205" s="12" t="s">
        <v>77</v>
      </c>
      <c r="AY205" s="231" t="s">
        <v>113</v>
      </c>
    </row>
    <row r="206" s="1" customFormat="1" ht="16.5" customHeight="1">
      <c r="A206" s="39"/>
      <c r="B206" s="40"/>
      <c r="C206" s="203" t="s">
        <v>286</v>
      </c>
      <c r="D206" s="203" t="s">
        <v>114</v>
      </c>
      <c r="E206" s="204" t="s">
        <v>275</v>
      </c>
      <c r="F206" s="205" t="s">
        <v>276</v>
      </c>
      <c r="G206" s="206" t="s">
        <v>140</v>
      </c>
      <c r="H206" s="207">
        <v>2</v>
      </c>
      <c r="I206" s="208">
        <v>0</v>
      </c>
      <c r="J206" s="209">
        <f>ROUND(I206*H206,2)</f>
        <v>0</v>
      </c>
      <c r="K206" s="205" t="s">
        <v>141</v>
      </c>
      <c r="L206" s="45"/>
      <c r="M206" s="210" t="s">
        <v>19</v>
      </c>
      <c r="N206" s="211" t="s">
        <v>40</v>
      </c>
      <c r="O206" s="85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4" t="s">
        <v>119</v>
      </c>
      <c r="AT206" s="214" t="s">
        <v>114</v>
      </c>
      <c r="AU206" s="214" t="s">
        <v>79</v>
      </c>
      <c r="AY206" s="18" t="s">
        <v>113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8" t="s">
        <v>77</v>
      </c>
      <c r="BK206" s="215">
        <f>ROUND(I206*H206,2)</f>
        <v>0</v>
      </c>
      <c r="BL206" s="18" t="s">
        <v>119</v>
      </c>
      <c r="BM206" s="214" t="s">
        <v>406</v>
      </c>
    </row>
    <row r="207" s="1" customFormat="1">
      <c r="A207" s="39"/>
      <c r="B207" s="40"/>
      <c r="C207" s="41"/>
      <c r="D207" s="216" t="s">
        <v>121</v>
      </c>
      <c r="E207" s="41"/>
      <c r="F207" s="217" t="s">
        <v>276</v>
      </c>
      <c r="G207" s="41"/>
      <c r="H207" s="41"/>
      <c r="I207" s="218"/>
      <c r="J207" s="41"/>
      <c r="K207" s="41"/>
      <c r="L207" s="45"/>
      <c r="M207" s="219"/>
      <c r="N207" s="22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121</v>
      </c>
      <c r="AU207" s="18" t="s">
        <v>79</v>
      </c>
    </row>
    <row r="208" s="12" customFormat="1">
      <c r="A208" s="12"/>
      <c r="B208" s="221"/>
      <c r="C208" s="222"/>
      <c r="D208" s="216" t="s">
        <v>122</v>
      </c>
      <c r="E208" s="223" t="s">
        <v>19</v>
      </c>
      <c r="F208" s="224" t="s">
        <v>79</v>
      </c>
      <c r="G208" s="222"/>
      <c r="H208" s="225">
        <v>2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1" t="s">
        <v>122</v>
      </c>
      <c r="AU208" s="231" t="s">
        <v>79</v>
      </c>
      <c r="AV208" s="12" t="s">
        <v>79</v>
      </c>
      <c r="AW208" s="12" t="s">
        <v>31</v>
      </c>
      <c r="AX208" s="12" t="s">
        <v>77</v>
      </c>
      <c r="AY208" s="231" t="s">
        <v>113</v>
      </c>
    </row>
    <row r="209" s="1" customFormat="1" ht="21.75" customHeight="1">
      <c r="A209" s="39"/>
      <c r="B209" s="40"/>
      <c r="C209" s="203" t="s">
        <v>290</v>
      </c>
      <c r="D209" s="203" t="s">
        <v>114</v>
      </c>
      <c r="E209" s="204" t="s">
        <v>279</v>
      </c>
      <c r="F209" s="205" t="s">
        <v>280</v>
      </c>
      <c r="G209" s="206" t="s">
        <v>140</v>
      </c>
      <c r="H209" s="207">
        <v>2</v>
      </c>
      <c r="I209" s="208">
        <v>0</v>
      </c>
      <c r="J209" s="209">
        <f>ROUND(I209*H209,2)</f>
        <v>0</v>
      </c>
      <c r="K209" s="205" t="s">
        <v>141</v>
      </c>
      <c r="L209" s="45"/>
      <c r="M209" s="210" t="s">
        <v>19</v>
      </c>
      <c r="N209" s="211" t="s">
        <v>40</v>
      </c>
      <c r="O209" s="85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4" t="s">
        <v>119</v>
      </c>
      <c r="AT209" s="214" t="s">
        <v>114</v>
      </c>
      <c r="AU209" s="214" t="s">
        <v>79</v>
      </c>
      <c r="AY209" s="18" t="s">
        <v>113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8" t="s">
        <v>77</v>
      </c>
      <c r="BK209" s="215">
        <f>ROUND(I209*H209,2)</f>
        <v>0</v>
      </c>
      <c r="BL209" s="18" t="s">
        <v>119</v>
      </c>
      <c r="BM209" s="214" t="s">
        <v>407</v>
      </c>
    </row>
    <row r="210" s="1" customFormat="1">
      <c r="A210" s="39"/>
      <c r="B210" s="40"/>
      <c r="C210" s="41"/>
      <c r="D210" s="216" t="s">
        <v>121</v>
      </c>
      <c r="E210" s="41"/>
      <c r="F210" s="217" t="s">
        <v>280</v>
      </c>
      <c r="G210" s="41"/>
      <c r="H210" s="41"/>
      <c r="I210" s="218"/>
      <c r="J210" s="41"/>
      <c r="K210" s="41"/>
      <c r="L210" s="45"/>
      <c r="M210" s="219"/>
      <c r="N210" s="22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121</v>
      </c>
      <c r="AU210" s="18" t="s">
        <v>79</v>
      </c>
    </row>
    <row r="211" s="12" customFormat="1">
      <c r="A211" s="12"/>
      <c r="B211" s="221"/>
      <c r="C211" s="222"/>
      <c r="D211" s="216" t="s">
        <v>122</v>
      </c>
      <c r="E211" s="223" t="s">
        <v>19</v>
      </c>
      <c r="F211" s="224" t="s">
        <v>79</v>
      </c>
      <c r="G211" s="222"/>
      <c r="H211" s="225">
        <v>2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1" t="s">
        <v>122</v>
      </c>
      <c r="AU211" s="231" t="s">
        <v>79</v>
      </c>
      <c r="AV211" s="12" t="s">
        <v>79</v>
      </c>
      <c r="AW211" s="12" t="s">
        <v>31</v>
      </c>
      <c r="AX211" s="12" t="s">
        <v>77</v>
      </c>
      <c r="AY211" s="231" t="s">
        <v>113</v>
      </c>
    </row>
    <row r="212" s="1" customFormat="1" ht="16.5" customHeight="1">
      <c r="A212" s="39"/>
      <c r="B212" s="40"/>
      <c r="C212" s="203" t="s">
        <v>294</v>
      </c>
      <c r="D212" s="203" t="s">
        <v>114</v>
      </c>
      <c r="E212" s="204" t="s">
        <v>283</v>
      </c>
      <c r="F212" s="205" t="s">
        <v>284</v>
      </c>
      <c r="G212" s="206" t="s">
        <v>140</v>
      </c>
      <c r="H212" s="207">
        <v>2</v>
      </c>
      <c r="I212" s="208">
        <v>0</v>
      </c>
      <c r="J212" s="209">
        <f>ROUND(I212*H212,2)</f>
        <v>0</v>
      </c>
      <c r="K212" s="205" t="s">
        <v>141</v>
      </c>
      <c r="L212" s="45"/>
      <c r="M212" s="210" t="s">
        <v>19</v>
      </c>
      <c r="N212" s="211" t="s">
        <v>40</v>
      </c>
      <c r="O212" s="85"/>
      <c r="P212" s="212">
        <f>O212*H212</f>
        <v>0</v>
      </c>
      <c r="Q212" s="212">
        <v>0</v>
      </c>
      <c r="R212" s="212">
        <f>Q212*H212</f>
        <v>0</v>
      </c>
      <c r="S212" s="212">
        <v>0</v>
      </c>
      <c r="T212" s="21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4" t="s">
        <v>119</v>
      </c>
      <c r="AT212" s="214" t="s">
        <v>114</v>
      </c>
      <c r="AU212" s="214" t="s">
        <v>79</v>
      </c>
      <c r="AY212" s="18" t="s">
        <v>113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8" t="s">
        <v>77</v>
      </c>
      <c r="BK212" s="215">
        <f>ROUND(I212*H212,2)</f>
        <v>0</v>
      </c>
      <c r="BL212" s="18" t="s">
        <v>119</v>
      </c>
      <c r="BM212" s="214" t="s">
        <v>408</v>
      </c>
    </row>
    <row r="213" s="1" customFormat="1">
      <c r="A213" s="39"/>
      <c r="B213" s="40"/>
      <c r="C213" s="41"/>
      <c r="D213" s="216" t="s">
        <v>121</v>
      </c>
      <c r="E213" s="41"/>
      <c r="F213" s="217" t="s">
        <v>284</v>
      </c>
      <c r="G213" s="41"/>
      <c r="H213" s="41"/>
      <c r="I213" s="218"/>
      <c r="J213" s="41"/>
      <c r="K213" s="41"/>
      <c r="L213" s="45"/>
      <c r="M213" s="219"/>
      <c r="N213" s="22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121</v>
      </c>
      <c r="AU213" s="18" t="s">
        <v>79</v>
      </c>
    </row>
    <row r="214" s="12" customFormat="1">
      <c r="A214" s="12"/>
      <c r="B214" s="221"/>
      <c r="C214" s="222"/>
      <c r="D214" s="216" t="s">
        <v>122</v>
      </c>
      <c r="E214" s="223" t="s">
        <v>19</v>
      </c>
      <c r="F214" s="224" t="s">
        <v>79</v>
      </c>
      <c r="G214" s="222"/>
      <c r="H214" s="225">
        <v>2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1" t="s">
        <v>122</v>
      </c>
      <c r="AU214" s="231" t="s">
        <v>79</v>
      </c>
      <c r="AV214" s="12" t="s">
        <v>79</v>
      </c>
      <c r="AW214" s="12" t="s">
        <v>31</v>
      </c>
      <c r="AX214" s="12" t="s">
        <v>77</v>
      </c>
      <c r="AY214" s="231" t="s">
        <v>113</v>
      </c>
    </row>
    <row r="215" s="1" customFormat="1" ht="16.5" customHeight="1">
      <c r="A215" s="39"/>
      <c r="B215" s="40"/>
      <c r="C215" s="203" t="s">
        <v>299</v>
      </c>
      <c r="D215" s="203" t="s">
        <v>114</v>
      </c>
      <c r="E215" s="204" t="s">
        <v>287</v>
      </c>
      <c r="F215" s="205" t="s">
        <v>288</v>
      </c>
      <c r="G215" s="206" t="s">
        <v>140</v>
      </c>
      <c r="H215" s="207">
        <v>1</v>
      </c>
      <c r="I215" s="208">
        <v>0</v>
      </c>
      <c r="J215" s="209">
        <f>ROUND(I215*H215,2)</f>
        <v>0</v>
      </c>
      <c r="K215" s="205" t="s">
        <v>141</v>
      </c>
      <c r="L215" s="45"/>
      <c r="M215" s="210" t="s">
        <v>19</v>
      </c>
      <c r="N215" s="211" t="s">
        <v>40</v>
      </c>
      <c r="O215" s="85"/>
      <c r="P215" s="212">
        <f>O215*H215</f>
        <v>0</v>
      </c>
      <c r="Q215" s="212">
        <v>0</v>
      </c>
      <c r="R215" s="212">
        <f>Q215*H215</f>
        <v>0</v>
      </c>
      <c r="S215" s="212">
        <v>0</v>
      </c>
      <c r="T215" s="21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4" t="s">
        <v>119</v>
      </c>
      <c r="AT215" s="214" t="s">
        <v>114</v>
      </c>
      <c r="AU215" s="214" t="s">
        <v>79</v>
      </c>
      <c r="AY215" s="18" t="s">
        <v>113</v>
      </c>
      <c r="BE215" s="215">
        <f>IF(N215="základní",J215,0)</f>
        <v>0</v>
      </c>
      <c r="BF215" s="215">
        <f>IF(N215="snížená",J215,0)</f>
        <v>0</v>
      </c>
      <c r="BG215" s="215">
        <f>IF(N215="zákl. přenesená",J215,0)</f>
        <v>0</v>
      </c>
      <c r="BH215" s="215">
        <f>IF(N215="sníž. přenesená",J215,0)</f>
        <v>0</v>
      </c>
      <c r="BI215" s="215">
        <f>IF(N215="nulová",J215,0)</f>
        <v>0</v>
      </c>
      <c r="BJ215" s="18" t="s">
        <v>77</v>
      </c>
      <c r="BK215" s="215">
        <f>ROUND(I215*H215,2)</f>
        <v>0</v>
      </c>
      <c r="BL215" s="18" t="s">
        <v>119</v>
      </c>
      <c r="BM215" s="214" t="s">
        <v>409</v>
      </c>
    </row>
    <row r="216" s="1" customFormat="1">
      <c r="A216" s="39"/>
      <c r="B216" s="40"/>
      <c r="C216" s="41"/>
      <c r="D216" s="216" t="s">
        <v>121</v>
      </c>
      <c r="E216" s="41"/>
      <c r="F216" s="217" t="s">
        <v>288</v>
      </c>
      <c r="G216" s="41"/>
      <c r="H216" s="41"/>
      <c r="I216" s="218"/>
      <c r="J216" s="41"/>
      <c r="K216" s="41"/>
      <c r="L216" s="45"/>
      <c r="M216" s="219"/>
      <c r="N216" s="22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121</v>
      </c>
      <c r="AU216" s="18" t="s">
        <v>79</v>
      </c>
    </row>
    <row r="217" s="12" customFormat="1">
      <c r="A217" s="12"/>
      <c r="B217" s="221"/>
      <c r="C217" s="222"/>
      <c r="D217" s="216" t="s">
        <v>122</v>
      </c>
      <c r="E217" s="223" t="s">
        <v>19</v>
      </c>
      <c r="F217" s="224" t="s">
        <v>77</v>
      </c>
      <c r="G217" s="222"/>
      <c r="H217" s="225">
        <v>1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1" t="s">
        <v>122</v>
      </c>
      <c r="AU217" s="231" t="s">
        <v>79</v>
      </c>
      <c r="AV217" s="12" t="s">
        <v>79</v>
      </c>
      <c r="AW217" s="12" t="s">
        <v>31</v>
      </c>
      <c r="AX217" s="12" t="s">
        <v>77</v>
      </c>
      <c r="AY217" s="231" t="s">
        <v>113</v>
      </c>
    </row>
    <row r="218" s="1" customFormat="1" ht="16.5" customHeight="1">
      <c r="A218" s="39"/>
      <c r="B218" s="40"/>
      <c r="C218" s="203" t="s">
        <v>304</v>
      </c>
      <c r="D218" s="203" t="s">
        <v>114</v>
      </c>
      <c r="E218" s="204" t="s">
        <v>291</v>
      </c>
      <c r="F218" s="205" t="s">
        <v>292</v>
      </c>
      <c r="G218" s="206" t="s">
        <v>140</v>
      </c>
      <c r="H218" s="207">
        <v>1</v>
      </c>
      <c r="I218" s="208">
        <v>0</v>
      </c>
      <c r="J218" s="209">
        <f>ROUND(I218*H218,2)</f>
        <v>0</v>
      </c>
      <c r="K218" s="205" t="s">
        <v>141</v>
      </c>
      <c r="L218" s="45"/>
      <c r="M218" s="210" t="s">
        <v>19</v>
      </c>
      <c r="N218" s="211" t="s">
        <v>40</v>
      </c>
      <c r="O218" s="85"/>
      <c r="P218" s="212">
        <f>O218*H218</f>
        <v>0</v>
      </c>
      <c r="Q218" s="212">
        <v>0</v>
      </c>
      <c r="R218" s="212">
        <f>Q218*H218</f>
        <v>0</v>
      </c>
      <c r="S218" s="212">
        <v>0</v>
      </c>
      <c r="T218" s="21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4" t="s">
        <v>119</v>
      </c>
      <c r="AT218" s="214" t="s">
        <v>114</v>
      </c>
      <c r="AU218" s="214" t="s">
        <v>79</v>
      </c>
      <c r="AY218" s="18" t="s">
        <v>113</v>
      </c>
      <c r="BE218" s="215">
        <f>IF(N218="základní",J218,0)</f>
        <v>0</v>
      </c>
      <c r="BF218" s="215">
        <f>IF(N218="snížená",J218,0)</f>
        <v>0</v>
      </c>
      <c r="BG218" s="215">
        <f>IF(N218="zákl. přenesená",J218,0)</f>
        <v>0</v>
      </c>
      <c r="BH218" s="215">
        <f>IF(N218="sníž. přenesená",J218,0)</f>
        <v>0</v>
      </c>
      <c r="BI218" s="215">
        <f>IF(N218="nulová",J218,0)</f>
        <v>0</v>
      </c>
      <c r="BJ218" s="18" t="s">
        <v>77</v>
      </c>
      <c r="BK218" s="215">
        <f>ROUND(I218*H218,2)</f>
        <v>0</v>
      </c>
      <c r="BL218" s="18" t="s">
        <v>119</v>
      </c>
      <c r="BM218" s="214" t="s">
        <v>410</v>
      </c>
    </row>
    <row r="219" s="1" customFormat="1">
      <c r="A219" s="39"/>
      <c r="B219" s="40"/>
      <c r="C219" s="41"/>
      <c r="D219" s="216" t="s">
        <v>121</v>
      </c>
      <c r="E219" s="41"/>
      <c r="F219" s="217" t="s">
        <v>292</v>
      </c>
      <c r="G219" s="41"/>
      <c r="H219" s="41"/>
      <c r="I219" s="218"/>
      <c r="J219" s="41"/>
      <c r="K219" s="41"/>
      <c r="L219" s="45"/>
      <c r="M219" s="219"/>
      <c r="N219" s="220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121</v>
      </c>
      <c r="AU219" s="18" t="s">
        <v>79</v>
      </c>
    </row>
    <row r="220" s="12" customFormat="1">
      <c r="A220" s="12"/>
      <c r="B220" s="221"/>
      <c r="C220" s="222"/>
      <c r="D220" s="216" t="s">
        <v>122</v>
      </c>
      <c r="E220" s="223" t="s">
        <v>19</v>
      </c>
      <c r="F220" s="224" t="s">
        <v>77</v>
      </c>
      <c r="G220" s="222"/>
      <c r="H220" s="225">
        <v>1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1" t="s">
        <v>122</v>
      </c>
      <c r="AU220" s="231" t="s">
        <v>79</v>
      </c>
      <c r="AV220" s="12" t="s">
        <v>79</v>
      </c>
      <c r="AW220" s="12" t="s">
        <v>31</v>
      </c>
      <c r="AX220" s="12" t="s">
        <v>77</v>
      </c>
      <c r="AY220" s="231" t="s">
        <v>113</v>
      </c>
    </row>
    <row r="221" s="1" customFormat="1" ht="16.5" customHeight="1">
      <c r="A221" s="39"/>
      <c r="B221" s="40"/>
      <c r="C221" s="203" t="s">
        <v>308</v>
      </c>
      <c r="D221" s="203" t="s">
        <v>114</v>
      </c>
      <c r="E221" s="204" t="s">
        <v>295</v>
      </c>
      <c r="F221" s="205" t="s">
        <v>296</v>
      </c>
      <c r="G221" s="206" t="s">
        <v>297</v>
      </c>
      <c r="H221" s="207">
        <v>6</v>
      </c>
      <c r="I221" s="208">
        <v>0</v>
      </c>
      <c r="J221" s="209">
        <f>ROUND(I221*H221,2)</f>
        <v>0</v>
      </c>
      <c r="K221" s="205" t="s">
        <v>118</v>
      </c>
      <c r="L221" s="45"/>
      <c r="M221" s="210" t="s">
        <v>19</v>
      </c>
      <c r="N221" s="211" t="s">
        <v>40</v>
      </c>
      <c r="O221" s="85"/>
      <c r="P221" s="212">
        <f>O221*H221</f>
        <v>0</v>
      </c>
      <c r="Q221" s="212">
        <v>0</v>
      </c>
      <c r="R221" s="212">
        <f>Q221*H221</f>
        <v>0</v>
      </c>
      <c r="S221" s="212">
        <v>0</v>
      </c>
      <c r="T221" s="21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4" t="s">
        <v>119</v>
      </c>
      <c r="AT221" s="214" t="s">
        <v>114</v>
      </c>
      <c r="AU221" s="214" t="s">
        <v>79</v>
      </c>
      <c r="AY221" s="18" t="s">
        <v>113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8" t="s">
        <v>77</v>
      </c>
      <c r="BK221" s="215">
        <f>ROUND(I221*H221,2)</f>
        <v>0</v>
      </c>
      <c r="BL221" s="18" t="s">
        <v>119</v>
      </c>
      <c r="BM221" s="214" t="s">
        <v>411</v>
      </c>
    </row>
    <row r="222" s="1" customFormat="1">
      <c r="A222" s="39"/>
      <c r="B222" s="40"/>
      <c r="C222" s="41"/>
      <c r="D222" s="216" t="s">
        <v>121</v>
      </c>
      <c r="E222" s="41"/>
      <c r="F222" s="217" t="s">
        <v>296</v>
      </c>
      <c r="G222" s="41"/>
      <c r="H222" s="41"/>
      <c r="I222" s="218"/>
      <c r="J222" s="41"/>
      <c r="K222" s="41"/>
      <c r="L222" s="45"/>
      <c r="M222" s="219"/>
      <c r="N222" s="22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121</v>
      </c>
      <c r="AU222" s="18" t="s">
        <v>79</v>
      </c>
    </row>
    <row r="223" s="12" customFormat="1">
      <c r="A223" s="12"/>
      <c r="B223" s="221"/>
      <c r="C223" s="222"/>
      <c r="D223" s="216" t="s">
        <v>122</v>
      </c>
      <c r="E223" s="223" t="s">
        <v>19</v>
      </c>
      <c r="F223" s="224" t="s">
        <v>148</v>
      </c>
      <c r="G223" s="222"/>
      <c r="H223" s="225">
        <v>6</v>
      </c>
      <c r="I223" s="226"/>
      <c r="J223" s="222"/>
      <c r="K223" s="222"/>
      <c r="L223" s="227"/>
      <c r="M223" s="228"/>
      <c r="N223" s="229"/>
      <c r="O223" s="229"/>
      <c r="P223" s="229"/>
      <c r="Q223" s="229"/>
      <c r="R223" s="229"/>
      <c r="S223" s="229"/>
      <c r="T223" s="230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1" t="s">
        <v>122</v>
      </c>
      <c r="AU223" s="231" t="s">
        <v>79</v>
      </c>
      <c r="AV223" s="12" t="s">
        <v>79</v>
      </c>
      <c r="AW223" s="12" t="s">
        <v>31</v>
      </c>
      <c r="AX223" s="12" t="s">
        <v>77</v>
      </c>
      <c r="AY223" s="231" t="s">
        <v>113</v>
      </c>
    </row>
    <row r="224" s="1" customFormat="1" ht="24.15" customHeight="1">
      <c r="A224" s="39"/>
      <c r="B224" s="40"/>
      <c r="C224" s="203" t="s">
        <v>312</v>
      </c>
      <c r="D224" s="203" t="s">
        <v>114</v>
      </c>
      <c r="E224" s="204" t="s">
        <v>300</v>
      </c>
      <c r="F224" s="205" t="s">
        <v>301</v>
      </c>
      <c r="G224" s="206" t="s">
        <v>302</v>
      </c>
      <c r="H224" s="207">
        <v>1</v>
      </c>
      <c r="I224" s="208">
        <v>0</v>
      </c>
      <c r="J224" s="209">
        <f>ROUND(I224*H224,2)</f>
        <v>0</v>
      </c>
      <c r="K224" s="205" t="s">
        <v>118</v>
      </c>
      <c r="L224" s="45"/>
      <c r="M224" s="210" t="s">
        <v>19</v>
      </c>
      <c r="N224" s="211" t="s">
        <v>40</v>
      </c>
      <c r="O224" s="85"/>
      <c r="P224" s="212">
        <f>O224*H224</f>
        <v>0</v>
      </c>
      <c r="Q224" s="212">
        <v>0</v>
      </c>
      <c r="R224" s="212">
        <f>Q224*H224</f>
        <v>0</v>
      </c>
      <c r="S224" s="212">
        <v>0</v>
      </c>
      <c r="T224" s="21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4" t="s">
        <v>119</v>
      </c>
      <c r="AT224" s="214" t="s">
        <v>114</v>
      </c>
      <c r="AU224" s="214" t="s">
        <v>79</v>
      </c>
      <c r="AY224" s="18" t="s">
        <v>113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8" t="s">
        <v>77</v>
      </c>
      <c r="BK224" s="215">
        <f>ROUND(I224*H224,2)</f>
        <v>0</v>
      </c>
      <c r="BL224" s="18" t="s">
        <v>119</v>
      </c>
      <c r="BM224" s="214" t="s">
        <v>412</v>
      </c>
    </row>
    <row r="225" s="1" customFormat="1">
      <c r="A225" s="39"/>
      <c r="B225" s="40"/>
      <c r="C225" s="41"/>
      <c r="D225" s="216" t="s">
        <v>121</v>
      </c>
      <c r="E225" s="41"/>
      <c r="F225" s="217" t="s">
        <v>301</v>
      </c>
      <c r="G225" s="41"/>
      <c r="H225" s="41"/>
      <c r="I225" s="218"/>
      <c r="J225" s="41"/>
      <c r="K225" s="41"/>
      <c r="L225" s="45"/>
      <c r="M225" s="219"/>
      <c r="N225" s="22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121</v>
      </c>
      <c r="AU225" s="18" t="s">
        <v>79</v>
      </c>
    </row>
    <row r="226" s="12" customFormat="1">
      <c r="A226" s="12"/>
      <c r="B226" s="221"/>
      <c r="C226" s="222"/>
      <c r="D226" s="216" t="s">
        <v>122</v>
      </c>
      <c r="E226" s="223" t="s">
        <v>19</v>
      </c>
      <c r="F226" s="224" t="s">
        <v>77</v>
      </c>
      <c r="G226" s="222"/>
      <c r="H226" s="225">
        <v>1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1" t="s">
        <v>122</v>
      </c>
      <c r="AU226" s="231" t="s">
        <v>79</v>
      </c>
      <c r="AV226" s="12" t="s">
        <v>79</v>
      </c>
      <c r="AW226" s="12" t="s">
        <v>31</v>
      </c>
      <c r="AX226" s="12" t="s">
        <v>77</v>
      </c>
      <c r="AY226" s="231" t="s">
        <v>113</v>
      </c>
    </row>
    <row r="227" s="1" customFormat="1" ht="16.5" customHeight="1">
      <c r="A227" s="39"/>
      <c r="B227" s="40"/>
      <c r="C227" s="203" t="s">
        <v>316</v>
      </c>
      <c r="D227" s="203" t="s">
        <v>114</v>
      </c>
      <c r="E227" s="204" t="s">
        <v>305</v>
      </c>
      <c r="F227" s="205" t="s">
        <v>306</v>
      </c>
      <c r="G227" s="206" t="s">
        <v>140</v>
      </c>
      <c r="H227" s="207">
        <v>8</v>
      </c>
      <c r="I227" s="208">
        <v>0</v>
      </c>
      <c r="J227" s="209">
        <f>ROUND(I227*H227,2)</f>
        <v>0</v>
      </c>
      <c r="K227" s="205" t="s">
        <v>141</v>
      </c>
      <c r="L227" s="45"/>
      <c r="M227" s="210" t="s">
        <v>19</v>
      </c>
      <c r="N227" s="211" t="s">
        <v>40</v>
      </c>
      <c r="O227" s="85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4" t="s">
        <v>119</v>
      </c>
      <c r="AT227" s="214" t="s">
        <v>114</v>
      </c>
      <c r="AU227" s="214" t="s">
        <v>79</v>
      </c>
      <c r="AY227" s="18" t="s">
        <v>113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8" t="s">
        <v>77</v>
      </c>
      <c r="BK227" s="215">
        <f>ROUND(I227*H227,2)</f>
        <v>0</v>
      </c>
      <c r="BL227" s="18" t="s">
        <v>119</v>
      </c>
      <c r="BM227" s="214" t="s">
        <v>413</v>
      </c>
    </row>
    <row r="228" s="1" customFormat="1">
      <c r="A228" s="39"/>
      <c r="B228" s="40"/>
      <c r="C228" s="41"/>
      <c r="D228" s="216" t="s">
        <v>121</v>
      </c>
      <c r="E228" s="41"/>
      <c r="F228" s="217" t="s">
        <v>306</v>
      </c>
      <c r="G228" s="41"/>
      <c r="H228" s="41"/>
      <c r="I228" s="218"/>
      <c r="J228" s="41"/>
      <c r="K228" s="41"/>
      <c r="L228" s="45"/>
      <c r="M228" s="219"/>
      <c r="N228" s="22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121</v>
      </c>
      <c r="AU228" s="18" t="s">
        <v>79</v>
      </c>
    </row>
    <row r="229" s="12" customFormat="1">
      <c r="A229" s="12"/>
      <c r="B229" s="221"/>
      <c r="C229" s="222"/>
      <c r="D229" s="216" t="s">
        <v>122</v>
      </c>
      <c r="E229" s="223" t="s">
        <v>19</v>
      </c>
      <c r="F229" s="224" t="s">
        <v>143</v>
      </c>
      <c r="G229" s="222"/>
      <c r="H229" s="225">
        <v>8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1" t="s">
        <v>122</v>
      </c>
      <c r="AU229" s="231" t="s">
        <v>79</v>
      </c>
      <c r="AV229" s="12" t="s">
        <v>79</v>
      </c>
      <c r="AW229" s="12" t="s">
        <v>31</v>
      </c>
      <c r="AX229" s="12" t="s">
        <v>77</v>
      </c>
      <c r="AY229" s="231" t="s">
        <v>113</v>
      </c>
    </row>
    <row r="230" s="1" customFormat="1" ht="16.5" customHeight="1">
      <c r="A230" s="39"/>
      <c r="B230" s="40"/>
      <c r="C230" s="203" t="s">
        <v>320</v>
      </c>
      <c r="D230" s="203" t="s">
        <v>114</v>
      </c>
      <c r="E230" s="204" t="s">
        <v>309</v>
      </c>
      <c r="F230" s="205" t="s">
        <v>310</v>
      </c>
      <c r="G230" s="206" t="s">
        <v>140</v>
      </c>
      <c r="H230" s="207">
        <v>2</v>
      </c>
      <c r="I230" s="208">
        <v>0</v>
      </c>
      <c r="J230" s="209">
        <f>ROUND(I230*H230,2)</f>
        <v>0</v>
      </c>
      <c r="K230" s="205" t="s">
        <v>118</v>
      </c>
      <c r="L230" s="45"/>
      <c r="M230" s="210" t="s">
        <v>19</v>
      </c>
      <c r="N230" s="211" t="s">
        <v>40</v>
      </c>
      <c r="O230" s="85"/>
      <c r="P230" s="212">
        <f>O230*H230</f>
        <v>0</v>
      </c>
      <c r="Q230" s="212">
        <v>0</v>
      </c>
      <c r="R230" s="212">
        <f>Q230*H230</f>
        <v>0</v>
      </c>
      <c r="S230" s="212">
        <v>0</v>
      </c>
      <c r="T230" s="21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4" t="s">
        <v>119</v>
      </c>
      <c r="AT230" s="214" t="s">
        <v>114</v>
      </c>
      <c r="AU230" s="214" t="s">
        <v>79</v>
      </c>
      <c r="AY230" s="18" t="s">
        <v>113</v>
      </c>
      <c r="BE230" s="215">
        <f>IF(N230="základní",J230,0)</f>
        <v>0</v>
      </c>
      <c r="BF230" s="215">
        <f>IF(N230="snížená",J230,0)</f>
        <v>0</v>
      </c>
      <c r="BG230" s="215">
        <f>IF(N230="zákl. přenesená",J230,0)</f>
        <v>0</v>
      </c>
      <c r="BH230" s="215">
        <f>IF(N230="sníž. přenesená",J230,0)</f>
        <v>0</v>
      </c>
      <c r="BI230" s="215">
        <f>IF(N230="nulová",J230,0)</f>
        <v>0</v>
      </c>
      <c r="BJ230" s="18" t="s">
        <v>77</v>
      </c>
      <c r="BK230" s="215">
        <f>ROUND(I230*H230,2)</f>
        <v>0</v>
      </c>
      <c r="BL230" s="18" t="s">
        <v>119</v>
      </c>
      <c r="BM230" s="214" t="s">
        <v>414</v>
      </c>
    </row>
    <row r="231" s="1" customFormat="1">
      <c r="A231" s="39"/>
      <c r="B231" s="40"/>
      <c r="C231" s="41"/>
      <c r="D231" s="216" t="s">
        <v>121</v>
      </c>
      <c r="E231" s="41"/>
      <c r="F231" s="217" t="s">
        <v>310</v>
      </c>
      <c r="G231" s="41"/>
      <c r="H231" s="41"/>
      <c r="I231" s="218"/>
      <c r="J231" s="41"/>
      <c r="K231" s="41"/>
      <c r="L231" s="45"/>
      <c r="M231" s="219"/>
      <c r="N231" s="220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121</v>
      </c>
      <c r="AU231" s="18" t="s">
        <v>79</v>
      </c>
    </row>
    <row r="232" s="12" customFormat="1">
      <c r="A232" s="12"/>
      <c r="B232" s="221"/>
      <c r="C232" s="222"/>
      <c r="D232" s="216" t="s">
        <v>122</v>
      </c>
      <c r="E232" s="223" t="s">
        <v>19</v>
      </c>
      <c r="F232" s="224" t="s">
        <v>79</v>
      </c>
      <c r="G232" s="222"/>
      <c r="H232" s="225">
        <v>2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1" t="s">
        <v>122</v>
      </c>
      <c r="AU232" s="231" t="s">
        <v>79</v>
      </c>
      <c r="AV232" s="12" t="s">
        <v>79</v>
      </c>
      <c r="AW232" s="12" t="s">
        <v>31</v>
      </c>
      <c r="AX232" s="12" t="s">
        <v>77</v>
      </c>
      <c r="AY232" s="231" t="s">
        <v>113</v>
      </c>
    </row>
    <row r="233" s="1" customFormat="1" ht="16.5" customHeight="1">
      <c r="A233" s="39"/>
      <c r="B233" s="40"/>
      <c r="C233" s="203" t="s">
        <v>324</v>
      </c>
      <c r="D233" s="203" t="s">
        <v>114</v>
      </c>
      <c r="E233" s="204" t="s">
        <v>415</v>
      </c>
      <c r="F233" s="205" t="s">
        <v>416</v>
      </c>
      <c r="G233" s="206" t="s">
        <v>140</v>
      </c>
      <c r="H233" s="207">
        <v>1</v>
      </c>
      <c r="I233" s="208">
        <v>0</v>
      </c>
      <c r="J233" s="209">
        <f>ROUND(I233*H233,2)</f>
        <v>0</v>
      </c>
      <c r="K233" s="205" t="s">
        <v>118</v>
      </c>
      <c r="L233" s="45"/>
      <c r="M233" s="210" t="s">
        <v>19</v>
      </c>
      <c r="N233" s="211" t="s">
        <v>40</v>
      </c>
      <c r="O233" s="85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4" t="s">
        <v>119</v>
      </c>
      <c r="AT233" s="214" t="s">
        <v>114</v>
      </c>
      <c r="AU233" s="214" t="s">
        <v>79</v>
      </c>
      <c r="AY233" s="18" t="s">
        <v>113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8" t="s">
        <v>77</v>
      </c>
      <c r="BK233" s="215">
        <f>ROUND(I233*H233,2)</f>
        <v>0</v>
      </c>
      <c r="BL233" s="18" t="s">
        <v>119</v>
      </c>
      <c r="BM233" s="214" t="s">
        <v>417</v>
      </c>
    </row>
    <row r="234" s="1" customFormat="1">
      <c r="A234" s="39"/>
      <c r="B234" s="40"/>
      <c r="C234" s="41"/>
      <c r="D234" s="216" t="s">
        <v>121</v>
      </c>
      <c r="E234" s="41"/>
      <c r="F234" s="217" t="s">
        <v>416</v>
      </c>
      <c r="G234" s="41"/>
      <c r="H234" s="41"/>
      <c r="I234" s="218"/>
      <c r="J234" s="41"/>
      <c r="K234" s="41"/>
      <c r="L234" s="45"/>
      <c r="M234" s="219"/>
      <c r="N234" s="22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121</v>
      </c>
      <c r="AU234" s="18" t="s">
        <v>79</v>
      </c>
    </row>
    <row r="235" s="12" customFormat="1">
      <c r="A235" s="12"/>
      <c r="B235" s="221"/>
      <c r="C235" s="222"/>
      <c r="D235" s="216" t="s">
        <v>122</v>
      </c>
      <c r="E235" s="223" t="s">
        <v>19</v>
      </c>
      <c r="F235" s="224" t="s">
        <v>77</v>
      </c>
      <c r="G235" s="222"/>
      <c r="H235" s="225">
        <v>1</v>
      </c>
      <c r="I235" s="226"/>
      <c r="J235" s="222"/>
      <c r="K235" s="222"/>
      <c r="L235" s="227"/>
      <c r="M235" s="228"/>
      <c r="N235" s="229"/>
      <c r="O235" s="229"/>
      <c r="P235" s="229"/>
      <c r="Q235" s="229"/>
      <c r="R235" s="229"/>
      <c r="S235" s="229"/>
      <c r="T235" s="230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1" t="s">
        <v>122</v>
      </c>
      <c r="AU235" s="231" t="s">
        <v>79</v>
      </c>
      <c r="AV235" s="12" t="s">
        <v>79</v>
      </c>
      <c r="AW235" s="12" t="s">
        <v>31</v>
      </c>
      <c r="AX235" s="12" t="s">
        <v>77</v>
      </c>
      <c r="AY235" s="231" t="s">
        <v>113</v>
      </c>
    </row>
    <row r="236" s="1" customFormat="1" ht="16.5" customHeight="1">
      <c r="A236" s="39"/>
      <c r="B236" s="40"/>
      <c r="C236" s="203" t="s">
        <v>330</v>
      </c>
      <c r="D236" s="203" t="s">
        <v>114</v>
      </c>
      <c r="E236" s="204" t="s">
        <v>317</v>
      </c>
      <c r="F236" s="205" t="s">
        <v>318</v>
      </c>
      <c r="G236" s="206" t="s">
        <v>140</v>
      </c>
      <c r="H236" s="207">
        <v>1</v>
      </c>
      <c r="I236" s="208">
        <v>0</v>
      </c>
      <c r="J236" s="209">
        <f>ROUND(I236*H236,2)</f>
        <v>0</v>
      </c>
      <c r="K236" s="205" t="s">
        <v>118</v>
      </c>
      <c r="L236" s="45"/>
      <c r="M236" s="210" t="s">
        <v>19</v>
      </c>
      <c r="N236" s="211" t="s">
        <v>40</v>
      </c>
      <c r="O236" s="85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4" t="s">
        <v>119</v>
      </c>
      <c r="AT236" s="214" t="s">
        <v>114</v>
      </c>
      <c r="AU236" s="214" t="s">
        <v>79</v>
      </c>
      <c r="AY236" s="18" t="s">
        <v>113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8" t="s">
        <v>77</v>
      </c>
      <c r="BK236" s="215">
        <f>ROUND(I236*H236,2)</f>
        <v>0</v>
      </c>
      <c r="BL236" s="18" t="s">
        <v>119</v>
      </c>
      <c r="BM236" s="214" t="s">
        <v>418</v>
      </c>
    </row>
    <row r="237" s="1" customFormat="1">
      <c r="A237" s="39"/>
      <c r="B237" s="40"/>
      <c r="C237" s="41"/>
      <c r="D237" s="216" t="s">
        <v>121</v>
      </c>
      <c r="E237" s="41"/>
      <c r="F237" s="217" t="s">
        <v>318</v>
      </c>
      <c r="G237" s="41"/>
      <c r="H237" s="41"/>
      <c r="I237" s="218"/>
      <c r="J237" s="41"/>
      <c r="K237" s="41"/>
      <c r="L237" s="45"/>
      <c r="M237" s="219"/>
      <c r="N237" s="220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121</v>
      </c>
      <c r="AU237" s="18" t="s">
        <v>79</v>
      </c>
    </row>
    <row r="238" s="12" customFormat="1">
      <c r="A238" s="12"/>
      <c r="B238" s="221"/>
      <c r="C238" s="222"/>
      <c r="D238" s="216" t="s">
        <v>122</v>
      </c>
      <c r="E238" s="223" t="s">
        <v>19</v>
      </c>
      <c r="F238" s="224" t="s">
        <v>77</v>
      </c>
      <c r="G238" s="222"/>
      <c r="H238" s="225">
        <v>1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T238" s="231" t="s">
        <v>122</v>
      </c>
      <c r="AU238" s="231" t="s">
        <v>79</v>
      </c>
      <c r="AV238" s="12" t="s">
        <v>79</v>
      </c>
      <c r="AW238" s="12" t="s">
        <v>31</v>
      </c>
      <c r="AX238" s="12" t="s">
        <v>77</v>
      </c>
      <c r="AY238" s="231" t="s">
        <v>113</v>
      </c>
    </row>
    <row r="239" s="1" customFormat="1" ht="16.5" customHeight="1">
      <c r="A239" s="39"/>
      <c r="B239" s="40"/>
      <c r="C239" s="203" t="s">
        <v>334</v>
      </c>
      <c r="D239" s="203" t="s">
        <v>114</v>
      </c>
      <c r="E239" s="204" t="s">
        <v>321</v>
      </c>
      <c r="F239" s="205" t="s">
        <v>322</v>
      </c>
      <c r="G239" s="206" t="s">
        <v>129</v>
      </c>
      <c r="H239" s="207">
        <v>150</v>
      </c>
      <c r="I239" s="208">
        <v>0</v>
      </c>
      <c r="J239" s="209">
        <f>ROUND(I239*H239,2)</f>
        <v>0</v>
      </c>
      <c r="K239" s="205" t="s">
        <v>118</v>
      </c>
      <c r="L239" s="45"/>
      <c r="M239" s="210" t="s">
        <v>19</v>
      </c>
      <c r="N239" s="211" t="s">
        <v>40</v>
      </c>
      <c r="O239" s="85"/>
      <c r="P239" s="212">
        <f>O239*H239</f>
        <v>0</v>
      </c>
      <c r="Q239" s="212">
        <v>0</v>
      </c>
      <c r="R239" s="212">
        <f>Q239*H239</f>
        <v>0</v>
      </c>
      <c r="S239" s="212">
        <v>0</v>
      </c>
      <c r="T239" s="21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4" t="s">
        <v>119</v>
      </c>
      <c r="AT239" s="214" t="s">
        <v>114</v>
      </c>
      <c r="AU239" s="214" t="s">
        <v>79</v>
      </c>
      <c r="AY239" s="18" t="s">
        <v>113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8" t="s">
        <v>77</v>
      </c>
      <c r="BK239" s="215">
        <f>ROUND(I239*H239,2)</f>
        <v>0</v>
      </c>
      <c r="BL239" s="18" t="s">
        <v>119</v>
      </c>
      <c r="BM239" s="214" t="s">
        <v>419</v>
      </c>
    </row>
    <row r="240" s="1" customFormat="1">
      <c r="A240" s="39"/>
      <c r="B240" s="40"/>
      <c r="C240" s="41"/>
      <c r="D240" s="216" t="s">
        <v>121</v>
      </c>
      <c r="E240" s="41"/>
      <c r="F240" s="217" t="s">
        <v>322</v>
      </c>
      <c r="G240" s="41"/>
      <c r="H240" s="41"/>
      <c r="I240" s="218"/>
      <c r="J240" s="41"/>
      <c r="K240" s="41"/>
      <c r="L240" s="45"/>
      <c r="M240" s="219"/>
      <c r="N240" s="220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121</v>
      </c>
      <c r="AU240" s="18" t="s">
        <v>79</v>
      </c>
    </row>
    <row r="241" s="12" customFormat="1">
      <c r="A241" s="12"/>
      <c r="B241" s="221"/>
      <c r="C241" s="222"/>
      <c r="D241" s="216" t="s">
        <v>122</v>
      </c>
      <c r="E241" s="223" t="s">
        <v>19</v>
      </c>
      <c r="F241" s="224" t="s">
        <v>134</v>
      </c>
      <c r="G241" s="222"/>
      <c r="H241" s="225">
        <v>150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1" t="s">
        <v>122</v>
      </c>
      <c r="AU241" s="231" t="s">
        <v>79</v>
      </c>
      <c r="AV241" s="12" t="s">
        <v>79</v>
      </c>
      <c r="AW241" s="12" t="s">
        <v>31</v>
      </c>
      <c r="AX241" s="12" t="s">
        <v>77</v>
      </c>
      <c r="AY241" s="231" t="s">
        <v>113</v>
      </c>
    </row>
    <row r="242" s="1" customFormat="1" ht="16.5" customHeight="1">
      <c r="A242" s="39"/>
      <c r="B242" s="40"/>
      <c r="C242" s="203" t="s">
        <v>338</v>
      </c>
      <c r="D242" s="203" t="s">
        <v>114</v>
      </c>
      <c r="E242" s="204" t="s">
        <v>325</v>
      </c>
      <c r="F242" s="205" t="s">
        <v>326</v>
      </c>
      <c r="G242" s="206" t="s">
        <v>272</v>
      </c>
      <c r="H242" s="207">
        <v>25</v>
      </c>
      <c r="I242" s="208">
        <v>0</v>
      </c>
      <c r="J242" s="209">
        <f>ROUND(I242*H242,2)</f>
        <v>0</v>
      </c>
      <c r="K242" s="205" t="s">
        <v>118</v>
      </c>
      <c r="L242" s="45"/>
      <c r="M242" s="210" t="s">
        <v>19</v>
      </c>
      <c r="N242" s="211" t="s">
        <v>40</v>
      </c>
      <c r="O242" s="85"/>
      <c r="P242" s="212">
        <f>O242*H242</f>
        <v>0</v>
      </c>
      <c r="Q242" s="212">
        <v>0</v>
      </c>
      <c r="R242" s="212">
        <f>Q242*H242</f>
        <v>0</v>
      </c>
      <c r="S242" s="212">
        <v>0</v>
      </c>
      <c r="T242" s="21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4" t="s">
        <v>119</v>
      </c>
      <c r="AT242" s="214" t="s">
        <v>114</v>
      </c>
      <c r="AU242" s="214" t="s">
        <v>79</v>
      </c>
      <c r="AY242" s="18" t="s">
        <v>113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8" t="s">
        <v>77</v>
      </c>
      <c r="BK242" s="215">
        <f>ROUND(I242*H242,2)</f>
        <v>0</v>
      </c>
      <c r="BL242" s="18" t="s">
        <v>119</v>
      </c>
      <c r="BM242" s="214" t="s">
        <v>420</v>
      </c>
    </row>
    <row r="243" s="1" customFormat="1">
      <c r="A243" s="39"/>
      <c r="B243" s="40"/>
      <c r="C243" s="41"/>
      <c r="D243" s="216" t="s">
        <v>121</v>
      </c>
      <c r="E243" s="41"/>
      <c r="F243" s="217" t="s">
        <v>326</v>
      </c>
      <c r="G243" s="41"/>
      <c r="H243" s="41"/>
      <c r="I243" s="218"/>
      <c r="J243" s="41"/>
      <c r="K243" s="41"/>
      <c r="L243" s="45"/>
      <c r="M243" s="219"/>
      <c r="N243" s="22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121</v>
      </c>
      <c r="AU243" s="18" t="s">
        <v>79</v>
      </c>
    </row>
    <row r="244" s="12" customFormat="1">
      <c r="A244" s="12"/>
      <c r="B244" s="221"/>
      <c r="C244" s="222"/>
      <c r="D244" s="216" t="s">
        <v>122</v>
      </c>
      <c r="E244" s="223" t="s">
        <v>19</v>
      </c>
      <c r="F244" s="224" t="s">
        <v>225</v>
      </c>
      <c r="G244" s="222"/>
      <c r="H244" s="225">
        <v>25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1" t="s">
        <v>122</v>
      </c>
      <c r="AU244" s="231" t="s">
        <v>79</v>
      </c>
      <c r="AV244" s="12" t="s">
        <v>79</v>
      </c>
      <c r="AW244" s="12" t="s">
        <v>31</v>
      </c>
      <c r="AX244" s="12" t="s">
        <v>77</v>
      </c>
      <c r="AY244" s="231" t="s">
        <v>113</v>
      </c>
    </row>
    <row r="245" s="11" customFormat="1" ht="22.8" customHeight="1">
      <c r="A245" s="11"/>
      <c r="B245" s="189"/>
      <c r="C245" s="190"/>
      <c r="D245" s="191" t="s">
        <v>68</v>
      </c>
      <c r="E245" s="254" t="s">
        <v>328</v>
      </c>
      <c r="F245" s="254" t="s">
        <v>329</v>
      </c>
      <c r="G245" s="190"/>
      <c r="H245" s="190"/>
      <c r="I245" s="193"/>
      <c r="J245" s="255">
        <f>BK245</f>
        <v>0</v>
      </c>
      <c r="K245" s="190"/>
      <c r="L245" s="195"/>
      <c r="M245" s="196"/>
      <c r="N245" s="197"/>
      <c r="O245" s="197"/>
      <c r="P245" s="198">
        <f>SUM(P246:P269)</f>
        <v>0</v>
      </c>
      <c r="Q245" s="197"/>
      <c r="R245" s="198">
        <f>SUM(R246:R269)</f>
        <v>0</v>
      </c>
      <c r="S245" s="197"/>
      <c r="T245" s="199">
        <f>SUM(T246:T269)</f>
        <v>0</v>
      </c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R245" s="200" t="s">
        <v>119</v>
      </c>
      <c r="AT245" s="201" t="s">
        <v>68</v>
      </c>
      <c r="AU245" s="201" t="s">
        <v>77</v>
      </c>
      <c r="AY245" s="200" t="s">
        <v>113</v>
      </c>
      <c r="BK245" s="202">
        <f>SUM(BK246:BK269)</f>
        <v>0</v>
      </c>
    </row>
    <row r="246" s="1" customFormat="1" ht="16.5" customHeight="1">
      <c r="A246" s="39"/>
      <c r="B246" s="40"/>
      <c r="C246" s="203" t="s">
        <v>342</v>
      </c>
      <c r="D246" s="203" t="s">
        <v>114</v>
      </c>
      <c r="E246" s="204" t="s">
        <v>421</v>
      </c>
      <c r="F246" s="205" t="s">
        <v>352</v>
      </c>
      <c r="G246" s="206" t="s">
        <v>272</v>
      </c>
      <c r="H246" s="207">
        <v>32</v>
      </c>
      <c r="I246" s="208">
        <v>0</v>
      </c>
      <c r="J246" s="209">
        <f>ROUND(I246*H246,2)</f>
        <v>0</v>
      </c>
      <c r="K246" s="205" t="s">
        <v>118</v>
      </c>
      <c r="L246" s="45"/>
      <c r="M246" s="210" t="s">
        <v>19</v>
      </c>
      <c r="N246" s="211" t="s">
        <v>40</v>
      </c>
      <c r="O246" s="85"/>
      <c r="P246" s="212">
        <f>O246*H246</f>
        <v>0</v>
      </c>
      <c r="Q246" s="212">
        <v>0</v>
      </c>
      <c r="R246" s="212">
        <f>Q246*H246</f>
        <v>0</v>
      </c>
      <c r="S246" s="212">
        <v>0</v>
      </c>
      <c r="T246" s="213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4" t="s">
        <v>119</v>
      </c>
      <c r="AT246" s="214" t="s">
        <v>114</v>
      </c>
      <c r="AU246" s="214" t="s">
        <v>79</v>
      </c>
      <c r="AY246" s="18" t="s">
        <v>113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8" t="s">
        <v>77</v>
      </c>
      <c r="BK246" s="215">
        <f>ROUND(I246*H246,2)</f>
        <v>0</v>
      </c>
      <c r="BL246" s="18" t="s">
        <v>119</v>
      </c>
      <c r="BM246" s="214" t="s">
        <v>422</v>
      </c>
    </row>
    <row r="247" s="1" customFormat="1">
      <c r="A247" s="39"/>
      <c r="B247" s="40"/>
      <c r="C247" s="41"/>
      <c r="D247" s="216" t="s">
        <v>121</v>
      </c>
      <c r="E247" s="41"/>
      <c r="F247" s="217" t="s">
        <v>352</v>
      </c>
      <c r="G247" s="41"/>
      <c r="H247" s="41"/>
      <c r="I247" s="218"/>
      <c r="J247" s="41"/>
      <c r="K247" s="41"/>
      <c r="L247" s="45"/>
      <c r="M247" s="219"/>
      <c r="N247" s="220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121</v>
      </c>
      <c r="AU247" s="18" t="s">
        <v>79</v>
      </c>
    </row>
    <row r="248" s="12" customFormat="1">
      <c r="A248" s="12"/>
      <c r="B248" s="221"/>
      <c r="C248" s="222"/>
      <c r="D248" s="216" t="s">
        <v>122</v>
      </c>
      <c r="E248" s="223" t="s">
        <v>19</v>
      </c>
      <c r="F248" s="224" t="s">
        <v>253</v>
      </c>
      <c r="G248" s="222"/>
      <c r="H248" s="225">
        <v>32</v>
      </c>
      <c r="I248" s="226"/>
      <c r="J248" s="222"/>
      <c r="K248" s="222"/>
      <c r="L248" s="227"/>
      <c r="M248" s="228"/>
      <c r="N248" s="229"/>
      <c r="O248" s="229"/>
      <c r="P248" s="229"/>
      <c r="Q248" s="229"/>
      <c r="R248" s="229"/>
      <c r="S248" s="229"/>
      <c r="T248" s="230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1" t="s">
        <v>122</v>
      </c>
      <c r="AU248" s="231" t="s">
        <v>79</v>
      </c>
      <c r="AV248" s="12" t="s">
        <v>79</v>
      </c>
      <c r="AW248" s="12" t="s">
        <v>31</v>
      </c>
      <c r="AX248" s="12" t="s">
        <v>77</v>
      </c>
      <c r="AY248" s="231" t="s">
        <v>113</v>
      </c>
    </row>
    <row r="249" s="1" customFormat="1" ht="16.5" customHeight="1">
      <c r="A249" s="39"/>
      <c r="B249" s="40"/>
      <c r="C249" s="203" t="s">
        <v>346</v>
      </c>
      <c r="D249" s="203" t="s">
        <v>114</v>
      </c>
      <c r="E249" s="204" t="s">
        <v>331</v>
      </c>
      <c r="F249" s="205" t="s">
        <v>332</v>
      </c>
      <c r="G249" s="206" t="s">
        <v>272</v>
      </c>
      <c r="H249" s="207">
        <v>16</v>
      </c>
      <c r="I249" s="208">
        <v>0</v>
      </c>
      <c r="J249" s="209">
        <f>ROUND(I249*H249,2)</f>
        <v>0</v>
      </c>
      <c r="K249" s="205" t="s">
        <v>118</v>
      </c>
      <c r="L249" s="45"/>
      <c r="M249" s="210" t="s">
        <v>19</v>
      </c>
      <c r="N249" s="211" t="s">
        <v>40</v>
      </c>
      <c r="O249" s="85"/>
      <c r="P249" s="212">
        <f>O249*H249</f>
        <v>0</v>
      </c>
      <c r="Q249" s="212">
        <v>0</v>
      </c>
      <c r="R249" s="212">
        <f>Q249*H249</f>
        <v>0</v>
      </c>
      <c r="S249" s="212">
        <v>0</v>
      </c>
      <c r="T249" s="213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4" t="s">
        <v>119</v>
      </c>
      <c r="AT249" s="214" t="s">
        <v>114</v>
      </c>
      <c r="AU249" s="214" t="s">
        <v>79</v>
      </c>
      <c r="AY249" s="18" t="s">
        <v>113</v>
      </c>
      <c r="BE249" s="215">
        <f>IF(N249="základní",J249,0)</f>
        <v>0</v>
      </c>
      <c r="BF249" s="215">
        <f>IF(N249="snížená",J249,0)</f>
        <v>0</v>
      </c>
      <c r="BG249" s="215">
        <f>IF(N249="zákl. přenesená",J249,0)</f>
        <v>0</v>
      </c>
      <c r="BH249" s="215">
        <f>IF(N249="sníž. přenesená",J249,0)</f>
        <v>0</v>
      </c>
      <c r="BI249" s="215">
        <f>IF(N249="nulová",J249,0)</f>
        <v>0</v>
      </c>
      <c r="BJ249" s="18" t="s">
        <v>77</v>
      </c>
      <c r="BK249" s="215">
        <f>ROUND(I249*H249,2)</f>
        <v>0</v>
      </c>
      <c r="BL249" s="18" t="s">
        <v>119</v>
      </c>
      <c r="BM249" s="214" t="s">
        <v>423</v>
      </c>
    </row>
    <row r="250" s="1" customFormat="1">
      <c r="A250" s="39"/>
      <c r="B250" s="40"/>
      <c r="C250" s="41"/>
      <c r="D250" s="216" t="s">
        <v>121</v>
      </c>
      <c r="E250" s="41"/>
      <c r="F250" s="217" t="s">
        <v>332</v>
      </c>
      <c r="G250" s="41"/>
      <c r="H250" s="41"/>
      <c r="I250" s="218"/>
      <c r="J250" s="41"/>
      <c r="K250" s="41"/>
      <c r="L250" s="45"/>
      <c r="M250" s="219"/>
      <c r="N250" s="220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121</v>
      </c>
      <c r="AU250" s="18" t="s">
        <v>79</v>
      </c>
    </row>
    <row r="251" s="12" customFormat="1">
      <c r="A251" s="12"/>
      <c r="B251" s="221"/>
      <c r="C251" s="222"/>
      <c r="D251" s="216" t="s">
        <v>122</v>
      </c>
      <c r="E251" s="223" t="s">
        <v>19</v>
      </c>
      <c r="F251" s="224" t="s">
        <v>187</v>
      </c>
      <c r="G251" s="222"/>
      <c r="H251" s="225">
        <v>16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T251" s="231" t="s">
        <v>122</v>
      </c>
      <c r="AU251" s="231" t="s">
        <v>79</v>
      </c>
      <c r="AV251" s="12" t="s">
        <v>79</v>
      </c>
      <c r="AW251" s="12" t="s">
        <v>31</v>
      </c>
      <c r="AX251" s="12" t="s">
        <v>77</v>
      </c>
      <c r="AY251" s="231" t="s">
        <v>113</v>
      </c>
    </row>
    <row r="252" s="1" customFormat="1" ht="16.5" customHeight="1">
      <c r="A252" s="39"/>
      <c r="B252" s="40"/>
      <c r="C252" s="203" t="s">
        <v>350</v>
      </c>
      <c r="D252" s="203" t="s">
        <v>114</v>
      </c>
      <c r="E252" s="204" t="s">
        <v>335</v>
      </c>
      <c r="F252" s="205" t="s">
        <v>336</v>
      </c>
      <c r="G252" s="206" t="s">
        <v>272</v>
      </c>
      <c r="H252" s="207">
        <v>4</v>
      </c>
      <c r="I252" s="208">
        <v>0</v>
      </c>
      <c r="J252" s="209">
        <f>ROUND(I252*H252,2)</f>
        <v>0</v>
      </c>
      <c r="K252" s="205" t="s">
        <v>118</v>
      </c>
      <c r="L252" s="45"/>
      <c r="M252" s="210" t="s">
        <v>19</v>
      </c>
      <c r="N252" s="211" t="s">
        <v>40</v>
      </c>
      <c r="O252" s="85"/>
      <c r="P252" s="212">
        <f>O252*H252</f>
        <v>0</v>
      </c>
      <c r="Q252" s="212">
        <v>0</v>
      </c>
      <c r="R252" s="212">
        <f>Q252*H252</f>
        <v>0</v>
      </c>
      <c r="S252" s="212">
        <v>0</v>
      </c>
      <c r="T252" s="21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4" t="s">
        <v>119</v>
      </c>
      <c r="AT252" s="214" t="s">
        <v>114</v>
      </c>
      <c r="AU252" s="214" t="s">
        <v>79</v>
      </c>
      <c r="AY252" s="18" t="s">
        <v>113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8" t="s">
        <v>77</v>
      </c>
      <c r="BK252" s="215">
        <f>ROUND(I252*H252,2)</f>
        <v>0</v>
      </c>
      <c r="BL252" s="18" t="s">
        <v>119</v>
      </c>
      <c r="BM252" s="214" t="s">
        <v>424</v>
      </c>
    </row>
    <row r="253" s="1" customFormat="1">
      <c r="A253" s="39"/>
      <c r="B253" s="40"/>
      <c r="C253" s="41"/>
      <c r="D253" s="216" t="s">
        <v>121</v>
      </c>
      <c r="E253" s="41"/>
      <c r="F253" s="217" t="s">
        <v>336</v>
      </c>
      <c r="G253" s="41"/>
      <c r="H253" s="41"/>
      <c r="I253" s="218"/>
      <c r="J253" s="41"/>
      <c r="K253" s="41"/>
      <c r="L253" s="45"/>
      <c r="M253" s="219"/>
      <c r="N253" s="22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121</v>
      </c>
      <c r="AU253" s="18" t="s">
        <v>79</v>
      </c>
    </row>
    <row r="254" s="12" customFormat="1">
      <c r="A254" s="12"/>
      <c r="B254" s="221"/>
      <c r="C254" s="222"/>
      <c r="D254" s="216" t="s">
        <v>122</v>
      </c>
      <c r="E254" s="223" t="s">
        <v>19</v>
      </c>
      <c r="F254" s="224" t="s">
        <v>119</v>
      </c>
      <c r="G254" s="222"/>
      <c r="H254" s="225">
        <v>4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1" t="s">
        <v>122</v>
      </c>
      <c r="AU254" s="231" t="s">
        <v>79</v>
      </c>
      <c r="AV254" s="12" t="s">
        <v>79</v>
      </c>
      <c r="AW254" s="12" t="s">
        <v>31</v>
      </c>
      <c r="AX254" s="12" t="s">
        <v>77</v>
      </c>
      <c r="AY254" s="231" t="s">
        <v>113</v>
      </c>
    </row>
    <row r="255" s="1" customFormat="1" ht="16.5" customHeight="1">
      <c r="A255" s="39"/>
      <c r="B255" s="40"/>
      <c r="C255" s="203" t="s">
        <v>355</v>
      </c>
      <c r="D255" s="203" t="s">
        <v>114</v>
      </c>
      <c r="E255" s="204" t="s">
        <v>339</v>
      </c>
      <c r="F255" s="205" t="s">
        <v>340</v>
      </c>
      <c r="G255" s="206" t="s">
        <v>272</v>
      </c>
      <c r="H255" s="207">
        <v>20</v>
      </c>
      <c r="I255" s="208">
        <v>0</v>
      </c>
      <c r="J255" s="209">
        <f>ROUND(I255*H255,2)</f>
        <v>0</v>
      </c>
      <c r="K255" s="205" t="s">
        <v>118</v>
      </c>
      <c r="L255" s="45"/>
      <c r="M255" s="210" t="s">
        <v>19</v>
      </c>
      <c r="N255" s="211" t="s">
        <v>40</v>
      </c>
      <c r="O255" s="85"/>
      <c r="P255" s="212">
        <f>O255*H255</f>
        <v>0</v>
      </c>
      <c r="Q255" s="212">
        <v>0</v>
      </c>
      <c r="R255" s="212">
        <f>Q255*H255</f>
        <v>0</v>
      </c>
      <c r="S255" s="212">
        <v>0</v>
      </c>
      <c r="T255" s="21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4" t="s">
        <v>119</v>
      </c>
      <c r="AT255" s="214" t="s">
        <v>114</v>
      </c>
      <c r="AU255" s="214" t="s">
        <v>79</v>
      </c>
      <c r="AY255" s="18" t="s">
        <v>113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8" t="s">
        <v>77</v>
      </c>
      <c r="BK255" s="215">
        <f>ROUND(I255*H255,2)</f>
        <v>0</v>
      </c>
      <c r="BL255" s="18" t="s">
        <v>119</v>
      </c>
      <c r="BM255" s="214" t="s">
        <v>425</v>
      </c>
    </row>
    <row r="256" s="1" customFormat="1">
      <c r="A256" s="39"/>
      <c r="B256" s="40"/>
      <c r="C256" s="41"/>
      <c r="D256" s="216" t="s">
        <v>121</v>
      </c>
      <c r="E256" s="41"/>
      <c r="F256" s="217" t="s">
        <v>340</v>
      </c>
      <c r="G256" s="41"/>
      <c r="H256" s="41"/>
      <c r="I256" s="218"/>
      <c r="J256" s="41"/>
      <c r="K256" s="41"/>
      <c r="L256" s="45"/>
      <c r="M256" s="219"/>
      <c r="N256" s="22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121</v>
      </c>
      <c r="AU256" s="18" t="s">
        <v>79</v>
      </c>
    </row>
    <row r="257" s="12" customFormat="1">
      <c r="A257" s="12"/>
      <c r="B257" s="221"/>
      <c r="C257" s="222"/>
      <c r="D257" s="216" t="s">
        <v>122</v>
      </c>
      <c r="E257" s="223" t="s">
        <v>19</v>
      </c>
      <c r="F257" s="224" t="s">
        <v>206</v>
      </c>
      <c r="G257" s="222"/>
      <c r="H257" s="225">
        <v>20</v>
      </c>
      <c r="I257" s="226"/>
      <c r="J257" s="222"/>
      <c r="K257" s="222"/>
      <c r="L257" s="227"/>
      <c r="M257" s="228"/>
      <c r="N257" s="229"/>
      <c r="O257" s="229"/>
      <c r="P257" s="229"/>
      <c r="Q257" s="229"/>
      <c r="R257" s="229"/>
      <c r="S257" s="229"/>
      <c r="T257" s="230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1" t="s">
        <v>122</v>
      </c>
      <c r="AU257" s="231" t="s">
        <v>79</v>
      </c>
      <c r="AV257" s="12" t="s">
        <v>79</v>
      </c>
      <c r="AW257" s="12" t="s">
        <v>31</v>
      </c>
      <c r="AX257" s="12" t="s">
        <v>77</v>
      </c>
      <c r="AY257" s="231" t="s">
        <v>113</v>
      </c>
    </row>
    <row r="258" s="1" customFormat="1" ht="16.5" customHeight="1">
      <c r="A258" s="39"/>
      <c r="B258" s="40"/>
      <c r="C258" s="203" t="s">
        <v>426</v>
      </c>
      <c r="D258" s="203" t="s">
        <v>114</v>
      </c>
      <c r="E258" s="204" t="s">
        <v>343</v>
      </c>
      <c r="F258" s="205" t="s">
        <v>344</v>
      </c>
      <c r="G258" s="206" t="s">
        <v>272</v>
      </c>
      <c r="H258" s="207">
        <v>5</v>
      </c>
      <c r="I258" s="208">
        <v>0</v>
      </c>
      <c r="J258" s="209">
        <f>ROUND(I258*H258,2)</f>
        <v>0</v>
      </c>
      <c r="K258" s="205" t="s">
        <v>118</v>
      </c>
      <c r="L258" s="45"/>
      <c r="M258" s="210" t="s">
        <v>19</v>
      </c>
      <c r="N258" s="211" t="s">
        <v>40</v>
      </c>
      <c r="O258" s="85"/>
      <c r="P258" s="212">
        <f>O258*H258</f>
        <v>0</v>
      </c>
      <c r="Q258" s="212">
        <v>0</v>
      </c>
      <c r="R258" s="212">
        <f>Q258*H258</f>
        <v>0</v>
      </c>
      <c r="S258" s="212">
        <v>0</v>
      </c>
      <c r="T258" s="21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4" t="s">
        <v>119</v>
      </c>
      <c r="AT258" s="214" t="s">
        <v>114</v>
      </c>
      <c r="AU258" s="214" t="s">
        <v>79</v>
      </c>
      <c r="AY258" s="18" t="s">
        <v>113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8" t="s">
        <v>77</v>
      </c>
      <c r="BK258" s="215">
        <f>ROUND(I258*H258,2)</f>
        <v>0</v>
      </c>
      <c r="BL258" s="18" t="s">
        <v>119</v>
      </c>
      <c r="BM258" s="214" t="s">
        <v>427</v>
      </c>
    </row>
    <row r="259" s="1" customFormat="1">
      <c r="A259" s="39"/>
      <c r="B259" s="40"/>
      <c r="C259" s="41"/>
      <c r="D259" s="216" t="s">
        <v>121</v>
      </c>
      <c r="E259" s="41"/>
      <c r="F259" s="217" t="s">
        <v>344</v>
      </c>
      <c r="G259" s="41"/>
      <c r="H259" s="41"/>
      <c r="I259" s="218"/>
      <c r="J259" s="41"/>
      <c r="K259" s="41"/>
      <c r="L259" s="45"/>
      <c r="M259" s="219"/>
      <c r="N259" s="22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121</v>
      </c>
      <c r="AU259" s="18" t="s">
        <v>79</v>
      </c>
    </row>
    <row r="260" s="12" customFormat="1">
      <c r="A260" s="12"/>
      <c r="B260" s="221"/>
      <c r="C260" s="222"/>
      <c r="D260" s="216" t="s">
        <v>122</v>
      </c>
      <c r="E260" s="223" t="s">
        <v>19</v>
      </c>
      <c r="F260" s="224" t="s">
        <v>144</v>
      </c>
      <c r="G260" s="222"/>
      <c r="H260" s="225">
        <v>5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1" t="s">
        <v>122</v>
      </c>
      <c r="AU260" s="231" t="s">
        <v>79</v>
      </c>
      <c r="AV260" s="12" t="s">
        <v>79</v>
      </c>
      <c r="AW260" s="12" t="s">
        <v>31</v>
      </c>
      <c r="AX260" s="12" t="s">
        <v>77</v>
      </c>
      <c r="AY260" s="231" t="s">
        <v>113</v>
      </c>
    </row>
    <row r="261" s="1" customFormat="1" ht="21.75" customHeight="1">
      <c r="A261" s="39"/>
      <c r="B261" s="40"/>
      <c r="C261" s="203" t="s">
        <v>428</v>
      </c>
      <c r="D261" s="203" t="s">
        <v>114</v>
      </c>
      <c r="E261" s="204" t="s">
        <v>347</v>
      </c>
      <c r="F261" s="205" t="s">
        <v>348</v>
      </c>
      <c r="G261" s="206" t="s">
        <v>272</v>
      </c>
      <c r="H261" s="207">
        <v>5</v>
      </c>
      <c r="I261" s="208">
        <v>0</v>
      </c>
      <c r="J261" s="209">
        <f>ROUND(I261*H261,2)</f>
        <v>0</v>
      </c>
      <c r="K261" s="205" t="s">
        <v>118</v>
      </c>
      <c r="L261" s="45"/>
      <c r="M261" s="210" t="s">
        <v>19</v>
      </c>
      <c r="N261" s="211" t="s">
        <v>40</v>
      </c>
      <c r="O261" s="85"/>
      <c r="P261" s="212">
        <f>O261*H261</f>
        <v>0</v>
      </c>
      <c r="Q261" s="212">
        <v>0</v>
      </c>
      <c r="R261" s="212">
        <f>Q261*H261</f>
        <v>0</v>
      </c>
      <c r="S261" s="212">
        <v>0</v>
      </c>
      <c r="T261" s="213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4" t="s">
        <v>119</v>
      </c>
      <c r="AT261" s="214" t="s">
        <v>114</v>
      </c>
      <c r="AU261" s="214" t="s">
        <v>79</v>
      </c>
      <c r="AY261" s="18" t="s">
        <v>113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8" t="s">
        <v>77</v>
      </c>
      <c r="BK261" s="215">
        <f>ROUND(I261*H261,2)</f>
        <v>0</v>
      </c>
      <c r="BL261" s="18" t="s">
        <v>119</v>
      </c>
      <c r="BM261" s="214" t="s">
        <v>429</v>
      </c>
    </row>
    <row r="262" s="1" customFormat="1">
      <c r="A262" s="39"/>
      <c r="B262" s="40"/>
      <c r="C262" s="41"/>
      <c r="D262" s="216" t="s">
        <v>121</v>
      </c>
      <c r="E262" s="41"/>
      <c r="F262" s="217" t="s">
        <v>348</v>
      </c>
      <c r="G262" s="41"/>
      <c r="H262" s="41"/>
      <c r="I262" s="218"/>
      <c r="J262" s="41"/>
      <c r="K262" s="41"/>
      <c r="L262" s="45"/>
      <c r="M262" s="219"/>
      <c r="N262" s="22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121</v>
      </c>
      <c r="AU262" s="18" t="s">
        <v>79</v>
      </c>
    </row>
    <row r="263" s="12" customFormat="1">
      <c r="A263" s="12"/>
      <c r="B263" s="221"/>
      <c r="C263" s="222"/>
      <c r="D263" s="216" t="s">
        <v>122</v>
      </c>
      <c r="E263" s="223" t="s">
        <v>19</v>
      </c>
      <c r="F263" s="224" t="s">
        <v>144</v>
      </c>
      <c r="G263" s="222"/>
      <c r="H263" s="225">
        <v>5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1" t="s">
        <v>122</v>
      </c>
      <c r="AU263" s="231" t="s">
        <v>79</v>
      </c>
      <c r="AV263" s="12" t="s">
        <v>79</v>
      </c>
      <c r="AW263" s="12" t="s">
        <v>31</v>
      </c>
      <c r="AX263" s="12" t="s">
        <v>77</v>
      </c>
      <c r="AY263" s="231" t="s">
        <v>113</v>
      </c>
    </row>
    <row r="264" s="1" customFormat="1" ht="16.5" customHeight="1">
      <c r="A264" s="39"/>
      <c r="B264" s="40"/>
      <c r="C264" s="203" t="s">
        <v>430</v>
      </c>
      <c r="D264" s="203" t="s">
        <v>114</v>
      </c>
      <c r="E264" s="204" t="s">
        <v>351</v>
      </c>
      <c r="F264" s="205" t="s">
        <v>352</v>
      </c>
      <c r="G264" s="206" t="s">
        <v>272</v>
      </c>
      <c r="H264" s="207">
        <v>10</v>
      </c>
      <c r="I264" s="208">
        <v>0</v>
      </c>
      <c r="J264" s="209">
        <f>ROUND(I264*H264,2)</f>
        <v>0</v>
      </c>
      <c r="K264" s="205" t="s">
        <v>118</v>
      </c>
      <c r="L264" s="45"/>
      <c r="M264" s="210" t="s">
        <v>19</v>
      </c>
      <c r="N264" s="211" t="s">
        <v>40</v>
      </c>
      <c r="O264" s="85"/>
      <c r="P264" s="212">
        <f>O264*H264</f>
        <v>0</v>
      </c>
      <c r="Q264" s="212">
        <v>0</v>
      </c>
      <c r="R264" s="212">
        <f>Q264*H264</f>
        <v>0</v>
      </c>
      <c r="S264" s="212">
        <v>0</v>
      </c>
      <c r="T264" s="21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4" t="s">
        <v>119</v>
      </c>
      <c r="AT264" s="214" t="s">
        <v>114</v>
      </c>
      <c r="AU264" s="214" t="s">
        <v>79</v>
      </c>
      <c r="AY264" s="18" t="s">
        <v>113</v>
      </c>
      <c r="BE264" s="215">
        <f>IF(N264="základní",J264,0)</f>
        <v>0</v>
      </c>
      <c r="BF264" s="215">
        <f>IF(N264="snížená",J264,0)</f>
        <v>0</v>
      </c>
      <c r="BG264" s="215">
        <f>IF(N264="zákl. přenesená",J264,0)</f>
        <v>0</v>
      </c>
      <c r="BH264" s="215">
        <f>IF(N264="sníž. přenesená",J264,0)</f>
        <v>0</v>
      </c>
      <c r="BI264" s="215">
        <f>IF(N264="nulová",J264,0)</f>
        <v>0</v>
      </c>
      <c r="BJ264" s="18" t="s">
        <v>77</v>
      </c>
      <c r="BK264" s="215">
        <f>ROUND(I264*H264,2)</f>
        <v>0</v>
      </c>
      <c r="BL264" s="18" t="s">
        <v>119</v>
      </c>
      <c r="BM264" s="214" t="s">
        <v>431</v>
      </c>
    </row>
    <row r="265" s="1" customFormat="1">
      <c r="A265" s="39"/>
      <c r="B265" s="40"/>
      <c r="C265" s="41"/>
      <c r="D265" s="216" t="s">
        <v>121</v>
      </c>
      <c r="E265" s="41"/>
      <c r="F265" s="217" t="s">
        <v>354</v>
      </c>
      <c r="G265" s="41"/>
      <c r="H265" s="41"/>
      <c r="I265" s="218"/>
      <c r="J265" s="41"/>
      <c r="K265" s="41"/>
      <c r="L265" s="45"/>
      <c r="M265" s="219"/>
      <c r="N265" s="220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121</v>
      </c>
      <c r="AU265" s="18" t="s">
        <v>79</v>
      </c>
    </row>
    <row r="266" s="12" customFormat="1">
      <c r="A266" s="12"/>
      <c r="B266" s="221"/>
      <c r="C266" s="222"/>
      <c r="D266" s="216" t="s">
        <v>122</v>
      </c>
      <c r="E266" s="223" t="s">
        <v>19</v>
      </c>
      <c r="F266" s="224" t="s">
        <v>163</v>
      </c>
      <c r="G266" s="222"/>
      <c r="H266" s="225">
        <v>10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1" t="s">
        <v>122</v>
      </c>
      <c r="AU266" s="231" t="s">
        <v>79</v>
      </c>
      <c r="AV266" s="12" t="s">
        <v>79</v>
      </c>
      <c r="AW266" s="12" t="s">
        <v>31</v>
      </c>
      <c r="AX266" s="12" t="s">
        <v>77</v>
      </c>
      <c r="AY266" s="231" t="s">
        <v>113</v>
      </c>
    </row>
    <row r="267" s="1" customFormat="1" ht="16.5" customHeight="1">
      <c r="A267" s="39"/>
      <c r="B267" s="40"/>
      <c r="C267" s="203" t="s">
        <v>432</v>
      </c>
      <c r="D267" s="203" t="s">
        <v>114</v>
      </c>
      <c r="E267" s="204" t="s">
        <v>356</v>
      </c>
      <c r="F267" s="205" t="s">
        <v>357</v>
      </c>
      <c r="G267" s="206" t="s">
        <v>272</v>
      </c>
      <c r="H267" s="207">
        <v>20</v>
      </c>
      <c r="I267" s="208">
        <v>0</v>
      </c>
      <c r="J267" s="209">
        <f>ROUND(I267*H267,2)</f>
        <v>0</v>
      </c>
      <c r="K267" s="205" t="s">
        <v>118</v>
      </c>
      <c r="L267" s="45"/>
      <c r="M267" s="210" t="s">
        <v>19</v>
      </c>
      <c r="N267" s="211" t="s">
        <v>40</v>
      </c>
      <c r="O267" s="85"/>
      <c r="P267" s="212">
        <f>O267*H267</f>
        <v>0</v>
      </c>
      <c r="Q267" s="212">
        <v>0</v>
      </c>
      <c r="R267" s="212">
        <f>Q267*H267</f>
        <v>0</v>
      </c>
      <c r="S267" s="212">
        <v>0</v>
      </c>
      <c r="T267" s="213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4" t="s">
        <v>119</v>
      </c>
      <c r="AT267" s="214" t="s">
        <v>114</v>
      </c>
      <c r="AU267" s="214" t="s">
        <v>79</v>
      </c>
      <c r="AY267" s="18" t="s">
        <v>113</v>
      </c>
      <c r="BE267" s="215">
        <f>IF(N267="základní",J267,0)</f>
        <v>0</v>
      </c>
      <c r="BF267" s="215">
        <f>IF(N267="snížená",J267,0)</f>
        <v>0</v>
      </c>
      <c r="BG267" s="215">
        <f>IF(N267="zákl. přenesená",J267,0)</f>
        <v>0</v>
      </c>
      <c r="BH267" s="215">
        <f>IF(N267="sníž. přenesená",J267,0)</f>
        <v>0</v>
      </c>
      <c r="BI267" s="215">
        <f>IF(N267="nulová",J267,0)</f>
        <v>0</v>
      </c>
      <c r="BJ267" s="18" t="s">
        <v>77</v>
      </c>
      <c r="BK267" s="215">
        <f>ROUND(I267*H267,2)</f>
        <v>0</v>
      </c>
      <c r="BL267" s="18" t="s">
        <v>119</v>
      </c>
      <c r="BM267" s="214" t="s">
        <v>433</v>
      </c>
    </row>
    <row r="268" s="1" customFormat="1">
      <c r="A268" s="39"/>
      <c r="B268" s="40"/>
      <c r="C268" s="41"/>
      <c r="D268" s="216" t="s">
        <v>121</v>
      </c>
      <c r="E268" s="41"/>
      <c r="F268" s="217" t="s">
        <v>357</v>
      </c>
      <c r="G268" s="41"/>
      <c r="H268" s="41"/>
      <c r="I268" s="218"/>
      <c r="J268" s="41"/>
      <c r="K268" s="41"/>
      <c r="L268" s="45"/>
      <c r="M268" s="219"/>
      <c r="N268" s="220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121</v>
      </c>
      <c r="AU268" s="18" t="s">
        <v>79</v>
      </c>
    </row>
    <row r="269" s="12" customFormat="1">
      <c r="A269" s="12"/>
      <c r="B269" s="221"/>
      <c r="C269" s="222"/>
      <c r="D269" s="216" t="s">
        <v>122</v>
      </c>
      <c r="E269" s="223" t="s">
        <v>19</v>
      </c>
      <c r="F269" s="224" t="s">
        <v>206</v>
      </c>
      <c r="G269" s="222"/>
      <c r="H269" s="225">
        <v>20</v>
      </c>
      <c r="I269" s="226"/>
      <c r="J269" s="222"/>
      <c r="K269" s="222"/>
      <c r="L269" s="227"/>
      <c r="M269" s="256"/>
      <c r="N269" s="257"/>
      <c r="O269" s="257"/>
      <c r="P269" s="257"/>
      <c r="Q269" s="257"/>
      <c r="R269" s="257"/>
      <c r="S269" s="257"/>
      <c r="T269" s="258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1" t="s">
        <v>122</v>
      </c>
      <c r="AU269" s="231" t="s">
        <v>79</v>
      </c>
      <c r="AV269" s="12" t="s">
        <v>79</v>
      </c>
      <c r="AW269" s="12" t="s">
        <v>31</v>
      </c>
      <c r="AX269" s="12" t="s">
        <v>77</v>
      </c>
      <c r="AY269" s="231" t="s">
        <v>113</v>
      </c>
    </row>
    <row r="270" s="1" customFormat="1" ht="6.96" customHeight="1">
      <c r="A270" s="39"/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password="CC35"/>
  <autoFilter ref="C82:K26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customWidth="1"/>
    <col min="2" max="2" width="1.171875" customWidth="1"/>
    <col min="3" max="3" width="4.160156" customWidth="1"/>
    <col min="4" max="4" width="4.332031" customWidth="1"/>
    <col min="5" max="5" width="17.16016" customWidth="1"/>
    <col min="6" max="6" width="100.832" customWidth="1"/>
    <col min="7" max="7" width="7.5" customWidth="1"/>
    <col min="8" max="8" width="14" customWidth="1"/>
    <col min="9" max="9" width="15.83203" customWidth="1"/>
    <col min="10" max="10" width="22.33203" customWidth="1"/>
    <col min="11" max="11" width="22.33203" customWidth="1"/>
    <col min="12" max="12" width="9.332031" customWidth="1"/>
    <col min="13" max="13" width="10.83203" hidden="1" customWidth="1"/>
    <col min="14" max="14" width="9.332031" hidden="1"/>
    <col min="15" max="15" width="14.16016" hidden="1" customWidth="1"/>
    <col min="16" max="16" width="14.16016" hidden="1" customWidth="1"/>
    <col min="17" max="17" width="14.16016" hidden="1" customWidth="1"/>
    <col min="18" max="18" width="14.16016" hidden="1" customWidth="1"/>
    <col min="19" max="19" width="14.16016" hidden="1" customWidth="1"/>
    <col min="20" max="20" width="14.16016" hidden="1" customWidth="1"/>
    <col min="21" max="21" width="16.33203" hidden="1" customWidth="1"/>
    <col min="22" max="22" width="12.33203" customWidth="1"/>
    <col min="23" max="23" width="16.33203" customWidth="1"/>
    <col min="24" max="24" width="12.33203" customWidth="1"/>
    <col min="25" max="25" width="15" customWidth="1"/>
    <col min="26" max="26" width="11" customWidth="1"/>
    <col min="27" max="27" width="15" customWidth="1"/>
    <col min="28" max="28" width="16.33203" customWidth="1"/>
    <col min="29" max="29" width="11" customWidth="1"/>
    <col min="30" max="30" width="15" customWidth="1"/>
    <col min="31" max="31" width="16.33203" customWidth="1"/>
    <col min="44" max="44" width="9.332031" hidden="1"/>
    <col min="45" max="45" width="9.332031" hidden="1"/>
    <col min="46" max="46" width="9.332031" hidden="1"/>
    <col min="47" max="47" width="9.332031" hidden="1"/>
    <col min="48" max="48" width="9.332031" hidden="1"/>
    <col min="49" max="49" width="9.332031" hidden="1"/>
    <col min="50" max="50" width="9.332031" hidden="1"/>
    <col min="51" max="51" width="9.332031" hidden="1"/>
    <col min="52" max="52" width="9.332031" hidden="1"/>
    <col min="53" max="53" width="9.332031" hidden="1"/>
    <col min="54" max="54" width="9.332031" hidden="1"/>
    <col min="55" max="55" width="9.332031" hidden="1"/>
    <col min="56" max="56" width="9.332031" hidden="1"/>
    <col min="57" max="57" width="9.332031" hidden="1"/>
    <col min="58" max="58" width="9.332031" hidden="1"/>
    <col min="59" max="59" width="9.332031" hidden="1"/>
    <col min="60" max="60" width="9.332031" hidden="1"/>
    <col min="61" max="61" width="9.332031" hidden="1"/>
    <col min="62" max="62" width="9.332031" hidden="1"/>
    <col min="63" max="63" width="9.332031" hidden="1"/>
    <col min="64" max="64" width="9.332031" hidden="1"/>
    <col min="65" max="65" width="9.332031" hidden="1"/>
  </cols>
  <sheetData>
    <row r="2" ht="36.96" customHeight="1">
      <c r="AT2" s="18" t="s">
        <v>86</v>
      </c>
    </row>
    <row r="3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79</v>
      </c>
    </row>
    <row r="4" ht="24.96" customHeight="1">
      <c r="B4" s="21"/>
      <c r="D4" s="131" t="s">
        <v>87</v>
      </c>
      <c r="L4" s="21"/>
      <c r="M4" s="132" t="s">
        <v>10</v>
      </c>
      <c r="AT4" s="18" t="s">
        <v>4</v>
      </c>
    </row>
    <row r="5" ht="6.96" customHeight="1">
      <c r="B5" s="21"/>
      <c r="L5" s="21"/>
    </row>
    <row r="6" ht="12" customHeight="1">
      <c r="B6" s="21"/>
      <c r="D6" s="133" t="s">
        <v>16</v>
      </c>
      <c r="L6" s="21"/>
    </row>
    <row r="7" ht="16.5" customHeight="1">
      <c r="B7" s="21"/>
      <c r="E7" s="134" t="str">
        <f>'Rekapitulace stavby'!K6</f>
        <v>Zvýšení bezpečnosti a komfortu cestujících na zastávce Ústí nad Orlicí město</v>
      </c>
      <c r="F7" s="133"/>
      <c r="G7" s="133"/>
      <c r="H7" s="133"/>
      <c r="L7" s="21"/>
    </row>
    <row r="8" s="1" customFormat="1" ht="12" customHeight="1">
      <c r="A8" s="39"/>
      <c r="B8" s="45"/>
      <c r="C8" s="39"/>
      <c r="D8" s="133" t="s">
        <v>88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1" customFormat="1" ht="16.5" customHeight="1">
      <c r="A9" s="39"/>
      <c r="B9" s="45"/>
      <c r="C9" s="39"/>
      <c r="D9" s="39"/>
      <c r="E9" s="136" t="s">
        <v>434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1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1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1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6. 8. 2024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1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1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1" customFormat="1" ht="18" customHeight="1">
      <c r="A15" s="39"/>
      <c r="B15" s="45"/>
      <c r="C15" s="39"/>
      <c r="D15" s="39"/>
      <c r="E15" s="137" t="s">
        <v>22</v>
      </c>
      <c r="F15" s="39"/>
      <c r="G15" s="39"/>
      <c r="H15" s="39"/>
      <c r="I15" s="133" t="s">
        <v>27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1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1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1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1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1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1" customFormat="1" ht="18" customHeight="1">
      <c r="A21" s="39"/>
      <c r="B21" s="45"/>
      <c r="C21" s="39"/>
      <c r="D21" s="39"/>
      <c r="E21" s="137" t="s">
        <v>22</v>
      </c>
      <c r="F21" s="39"/>
      <c r="G21" s="39"/>
      <c r="H21" s="39"/>
      <c r="I21" s="133" t="s">
        <v>27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1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1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1" customFormat="1" ht="18" customHeight="1">
      <c r="A24" s="39"/>
      <c r="B24" s="45"/>
      <c r="C24" s="39"/>
      <c r="D24" s="39"/>
      <c r="E24" s="137" t="s">
        <v>22</v>
      </c>
      <c r="F24" s="39"/>
      <c r="G24" s="39"/>
      <c r="H24" s="39"/>
      <c r="I24" s="133" t="s">
        <v>27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1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1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7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1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1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1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1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1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1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ROUND((SUM(BE80:BE93)),  2)</f>
        <v>0</v>
      </c>
      <c r="G33" s="39"/>
      <c r="H33" s="39"/>
      <c r="I33" s="149">
        <v>0.20999999999999999</v>
      </c>
      <c r="J33" s="148">
        <f>ROUND(((SUM(BE80:BE93))*I33),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1" customFormat="1" ht="14.4" customHeight="1">
      <c r="A34" s="39"/>
      <c r="B34" s="45"/>
      <c r="C34" s="39"/>
      <c r="D34" s="39"/>
      <c r="E34" s="133" t="s">
        <v>41</v>
      </c>
      <c r="F34" s="148">
        <f>ROUND((SUM(BF80:BF93)),  2)</f>
        <v>0</v>
      </c>
      <c r="G34" s="39"/>
      <c r="H34" s="39"/>
      <c r="I34" s="149">
        <v>0.14999999999999999</v>
      </c>
      <c r="J34" s="148">
        <f>ROUND(((SUM(BF80:BF93))*I34),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1" customFormat="1" ht="14.4" customHeight="1">
      <c r="A35" s="39"/>
      <c r="B35" s="45"/>
      <c r="C35" s="39"/>
      <c r="D35" s="39"/>
      <c r="E35" s="133" t="s">
        <v>42</v>
      </c>
      <c r="F35" s="148">
        <f>ROUND((SUM(BG80:BG93)),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1" customFormat="1" ht="14.4" customHeight="1">
      <c r="A36" s="39"/>
      <c r="B36" s="45"/>
      <c r="C36" s="39"/>
      <c r="D36" s="39"/>
      <c r="E36" s="133" t="s">
        <v>43</v>
      </c>
      <c r="F36" s="148">
        <f>ROUND((SUM(BH80:BH93)),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1" customFormat="1" ht="14.4" customHeight="1">
      <c r="A37" s="39"/>
      <c r="B37" s="45"/>
      <c r="C37" s="39"/>
      <c r="D37" s="39"/>
      <c r="E37" s="133" t="s">
        <v>44</v>
      </c>
      <c r="F37" s="148">
        <f>ROUND((SUM(BI80:BI93)),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1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1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1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24.96" customHeight="1">
      <c r="A45" s="39"/>
      <c r="B45" s="40"/>
      <c r="C45" s="24" t="s">
        <v>90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1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1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1" customFormat="1" ht="16.5" customHeight="1">
      <c r="A48" s="39"/>
      <c r="B48" s="40"/>
      <c r="C48" s="41"/>
      <c r="D48" s="41"/>
      <c r="E48" s="161" t="str">
        <f>E7</f>
        <v>Zvýšení bezpečnosti a komfortu cestujících na zastávce Ústí nad Orlicí město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1" customFormat="1" ht="12" customHeight="1">
      <c r="A49" s="39"/>
      <c r="B49" s="40"/>
      <c r="C49" s="33" t="s">
        <v>88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1" customFormat="1" ht="16.5" customHeight="1">
      <c r="A50" s="39"/>
      <c r="B50" s="40"/>
      <c r="C50" s="41"/>
      <c r="D50" s="41"/>
      <c r="E50" s="70" t="str">
        <f>E9</f>
        <v>SO 98-98 - Všeobecný objekt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1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6. 8. 2024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1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1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1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1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1" customFormat="1" ht="29.28" customHeight="1">
      <c r="A57" s="39"/>
      <c r="B57" s="40"/>
      <c r="C57" s="162" t="s">
        <v>91</v>
      </c>
      <c r="D57" s="163"/>
      <c r="E57" s="163"/>
      <c r="F57" s="163"/>
      <c r="G57" s="163"/>
      <c r="H57" s="163"/>
      <c r="I57" s="163"/>
      <c r="J57" s="164" t="s">
        <v>92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1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1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93</v>
      </c>
    </row>
    <row r="60" s="8" customFormat="1" ht="24.96" customHeight="1">
      <c r="A60" s="8"/>
      <c r="B60" s="166"/>
      <c r="C60" s="167"/>
      <c r="D60" s="168" t="s">
        <v>435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</row>
    <row r="61" s="1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1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1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1" customFormat="1" ht="24.96" customHeight="1">
      <c r="A67" s="39"/>
      <c r="B67" s="40"/>
      <c r="C67" s="24" t="s">
        <v>98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1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1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1" customFormat="1" ht="16.5" customHeight="1">
      <c r="A70" s="39"/>
      <c r="B70" s="40"/>
      <c r="C70" s="41"/>
      <c r="D70" s="41"/>
      <c r="E70" s="161" t="str">
        <f>E7</f>
        <v>Zvýšení bezpečnosti a komfortu cestujících na zastávce Ústí nad Orlicí město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1" customFormat="1" ht="12" customHeight="1">
      <c r="A71" s="39"/>
      <c r="B71" s="40"/>
      <c r="C71" s="33" t="s">
        <v>88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1" customFormat="1" ht="16.5" customHeight="1">
      <c r="A72" s="39"/>
      <c r="B72" s="40"/>
      <c r="C72" s="41"/>
      <c r="D72" s="41"/>
      <c r="E72" s="70" t="str">
        <f>E9</f>
        <v>SO 98-98 - Všeobecný objekt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1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1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6. 8. 2024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1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32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8"/>
      <c r="B79" s="179"/>
      <c r="C79" s="180" t="s">
        <v>99</v>
      </c>
      <c r="D79" s="181" t="s">
        <v>54</v>
      </c>
      <c r="E79" s="181" t="s">
        <v>50</v>
      </c>
      <c r="F79" s="181" t="s">
        <v>51</v>
      </c>
      <c r="G79" s="181" t="s">
        <v>100</v>
      </c>
      <c r="H79" s="181" t="s">
        <v>101</v>
      </c>
      <c r="I79" s="181" t="s">
        <v>102</v>
      </c>
      <c r="J79" s="181" t="s">
        <v>92</v>
      </c>
      <c r="K79" s="182" t="s">
        <v>103</v>
      </c>
      <c r="L79" s="183"/>
      <c r="M79" s="93" t="s">
        <v>19</v>
      </c>
      <c r="N79" s="94" t="s">
        <v>39</v>
      </c>
      <c r="O79" s="94" t="s">
        <v>104</v>
      </c>
      <c r="P79" s="94" t="s">
        <v>105</v>
      </c>
      <c r="Q79" s="94" t="s">
        <v>106</v>
      </c>
      <c r="R79" s="94" t="s">
        <v>107</v>
      </c>
      <c r="S79" s="94" t="s">
        <v>108</v>
      </c>
      <c r="T79" s="95" t="s">
        <v>109</v>
      </c>
      <c r="U79" s="178"/>
      <c r="V79" s="178"/>
      <c r="W79" s="178"/>
      <c r="X79" s="178"/>
      <c r="Y79" s="178"/>
      <c r="Z79" s="178"/>
      <c r="AA79" s="178"/>
      <c r="AB79" s="178"/>
      <c r="AC79" s="178"/>
      <c r="AD79" s="178"/>
      <c r="AE79" s="178"/>
    </row>
    <row r="80" s="1" customFormat="1" ht="22.8" customHeight="1">
      <c r="A80" s="39"/>
      <c r="B80" s="40"/>
      <c r="C80" s="100" t="s">
        <v>110</v>
      </c>
      <c r="D80" s="41"/>
      <c r="E80" s="41"/>
      <c r="F80" s="41"/>
      <c r="G80" s="41"/>
      <c r="H80" s="41"/>
      <c r="I80" s="41"/>
      <c r="J80" s="184">
        <f>BK80</f>
        <v>0</v>
      </c>
      <c r="K80" s="41"/>
      <c r="L80" s="45"/>
      <c r="M80" s="96"/>
      <c r="N80" s="185"/>
      <c r="O80" s="97"/>
      <c r="P80" s="186">
        <f>P81</f>
        <v>0</v>
      </c>
      <c r="Q80" s="97"/>
      <c r="R80" s="186">
        <f>R81</f>
        <v>0</v>
      </c>
      <c r="S80" s="97"/>
      <c r="T80" s="187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68</v>
      </c>
      <c r="AU80" s="18" t="s">
        <v>93</v>
      </c>
      <c r="BK80" s="188">
        <f>BK81</f>
        <v>0</v>
      </c>
    </row>
    <row r="81" s="11" customFormat="1" ht="25.92" customHeight="1">
      <c r="A81" s="11"/>
      <c r="B81" s="189"/>
      <c r="C81" s="190"/>
      <c r="D81" s="191" t="s">
        <v>68</v>
      </c>
      <c r="E81" s="192" t="s">
        <v>436</v>
      </c>
      <c r="F81" s="192" t="s">
        <v>437</v>
      </c>
      <c r="G81" s="190"/>
      <c r="H81" s="190"/>
      <c r="I81" s="193"/>
      <c r="J81" s="194">
        <f>BK81</f>
        <v>0</v>
      </c>
      <c r="K81" s="190"/>
      <c r="L81" s="195"/>
      <c r="M81" s="196"/>
      <c r="N81" s="197"/>
      <c r="O81" s="197"/>
      <c r="P81" s="198">
        <f>SUM(P82:P93)</f>
        <v>0</v>
      </c>
      <c r="Q81" s="197"/>
      <c r="R81" s="198">
        <f>SUM(R82:R93)</f>
        <v>0</v>
      </c>
      <c r="S81" s="197"/>
      <c r="T81" s="199">
        <f>SUM(T82:T93)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0" t="s">
        <v>119</v>
      </c>
      <c r="AT81" s="201" t="s">
        <v>68</v>
      </c>
      <c r="AU81" s="201" t="s">
        <v>69</v>
      </c>
      <c r="AY81" s="200" t="s">
        <v>113</v>
      </c>
      <c r="BK81" s="202">
        <f>SUM(BK82:BK93)</f>
        <v>0</v>
      </c>
    </row>
    <row r="82" s="1" customFormat="1" ht="16.5" customHeight="1">
      <c r="A82" s="39"/>
      <c r="B82" s="40"/>
      <c r="C82" s="203" t="s">
        <v>79</v>
      </c>
      <c r="D82" s="203" t="s">
        <v>114</v>
      </c>
      <c r="E82" s="204" t="s">
        <v>438</v>
      </c>
      <c r="F82" s="205" t="s">
        <v>439</v>
      </c>
      <c r="G82" s="206" t="s">
        <v>440</v>
      </c>
      <c r="H82" s="207">
        <v>1</v>
      </c>
      <c r="I82" s="208"/>
      <c r="J82" s="209">
        <f>ROUND(I82*H82,2)</f>
        <v>0</v>
      </c>
      <c r="K82" s="205" t="s">
        <v>118</v>
      </c>
      <c r="L82" s="45"/>
      <c r="M82" s="210" t="s">
        <v>19</v>
      </c>
      <c r="N82" s="211" t="s">
        <v>40</v>
      </c>
      <c r="O82" s="85"/>
      <c r="P82" s="212">
        <f>O82*H82</f>
        <v>0</v>
      </c>
      <c r="Q82" s="212">
        <v>0</v>
      </c>
      <c r="R82" s="212">
        <f>Q82*H82</f>
        <v>0</v>
      </c>
      <c r="S82" s="212">
        <v>0</v>
      </c>
      <c r="T82" s="213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4" t="s">
        <v>441</v>
      </c>
      <c r="AT82" s="214" t="s">
        <v>114</v>
      </c>
      <c r="AU82" s="214" t="s">
        <v>77</v>
      </c>
      <c r="AY82" s="18" t="s">
        <v>113</v>
      </c>
      <c r="BE82" s="215">
        <f>IF(N82="základní",J82,0)</f>
        <v>0</v>
      </c>
      <c r="BF82" s="215">
        <f>IF(N82="snížená",J82,0)</f>
        <v>0</v>
      </c>
      <c r="BG82" s="215">
        <f>IF(N82="zákl. přenesená",J82,0)</f>
        <v>0</v>
      </c>
      <c r="BH82" s="215">
        <f>IF(N82="sníž. přenesená",J82,0)</f>
        <v>0</v>
      </c>
      <c r="BI82" s="215">
        <f>IF(N82="nulová",J82,0)</f>
        <v>0</v>
      </c>
      <c r="BJ82" s="18" t="s">
        <v>77</v>
      </c>
      <c r="BK82" s="215">
        <f>ROUND(I82*H82,2)</f>
        <v>0</v>
      </c>
      <c r="BL82" s="18" t="s">
        <v>441</v>
      </c>
      <c r="BM82" s="214" t="s">
        <v>442</v>
      </c>
    </row>
    <row r="83" s="1" customFormat="1">
      <c r="A83" s="39"/>
      <c r="B83" s="40"/>
      <c r="C83" s="41"/>
      <c r="D83" s="216" t="s">
        <v>121</v>
      </c>
      <c r="E83" s="41"/>
      <c r="F83" s="217" t="s">
        <v>439</v>
      </c>
      <c r="G83" s="41"/>
      <c r="H83" s="41"/>
      <c r="I83" s="218"/>
      <c r="J83" s="41"/>
      <c r="K83" s="41"/>
      <c r="L83" s="45"/>
      <c r="M83" s="219"/>
      <c r="N83" s="220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121</v>
      </c>
      <c r="AU83" s="18" t="s">
        <v>77</v>
      </c>
    </row>
    <row r="84" s="12" customFormat="1">
      <c r="A84" s="12"/>
      <c r="B84" s="221"/>
      <c r="C84" s="222"/>
      <c r="D84" s="216" t="s">
        <v>122</v>
      </c>
      <c r="E84" s="223" t="s">
        <v>19</v>
      </c>
      <c r="F84" s="224" t="s">
        <v>443</v>
      </c>
      <c r="G84" s="222"/>
      <c r="H84" s="225">
        <v>1</v>
      </c>
      <c r="I84" s="226"/>
      <c r="J84" s="222"/>
      <c r="K84" s="222"/>
      <c r="L84" s="227"/>
      <c r="M84" s="228"/>
      <c r="N84" s="229"/>
      <c r="O84" s="229"/>
      <c r="P84" s="229"/>
      <c r="Q84" s="229"/>
      <c r="R84" s="229"/>
      <c r="S84" s="229"/>
      <c r="T84" s="230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31" t="s">
        <v>122</v>
      </c>
      <c r="AU84" s="231" t="s">
        <v>77</v>
      </c>
      <c r="AV84" s="12" t="s">
        <v>79</v>
      </c>
      <c r="AW84" s="12" t="s">
        <v>31</v>
      </c>
      <c r="AX84" s="12" t="s">
        <v>77</v>
      </c>
      <c r="AY84" s="231" t="s">
        <v>113</v>
      </c>
    </row>
    <row r="85" s="1" customFormat="1" ht="16.5" customHeight="1">
      <c r="A85" s="39"/>
      <c r="B85" s="40"/>
      <c r="C85" s="203" t="s">
        <v>125</v>
      </c>
      <c r="D85" s="203" t="s">
        <v>114</v>
      </c>
      <c r="E85" s="204" t="s">
        <v>444</v>
      </c>
      <c r="F85" s="205" t="s">
        <v>445</v>
      </c>
      <c r="G85" s="206" t="s">
        <v>440</v>
      </c>
      <c r="H85" s="207">
        <v>1</v>
      </c>
      <c r="I85" s="208">
        <v>0</v>
      </c>
      <c r="J85" s="209">
        <f>ROUND(I85*H85,2)</f>
        <v>0</v>
      </c>
      <c r="K85" s="205" t="s">
        <v>118</v>
      </c>
      <c r="L85" s="45"/>
      <c r="M85" s="210" t="s">
        <v>19</v>
      </c>
      <c r="N85" s="211" t="s">
        <v>40</v>
      </c>
      <c r="O85" s="85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4" t="s">
        <v>441</v>
      </c>
      <c r="AT85" s="214" t="s">
        <v>114</v>
      </c>
      <c r="AU85" s="214" t="s">
        <v>77</v>
      </c>
      <c r="AY85" s="18" t="s">
        <v>113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8" t="s">
        <v>77</v>
      </c>
      <c r="BK85" s="215">
        <f>ROUND(I85*H85,2)</f>
        <v>0</v>
      </c>
      <c r="BL85" s="18" t="s">
        <v>441</v>
      </c>
      <c r="BM85" s="214" t="s">
        <v>446</v>
      </c>
    </row>
    <row r="86" s="1" customFormat="1">
      <c r="A86" s="39"/>
      <c r="B86" s="40"/>
      <c r="C86" s="41"/>
      <c r="D86" s="216" t="s">
        <v>121</v>
      </c>
      <c r="E86" s="41"/>
      <c r="F86" s="217" t="s">
        <v>447</v>
      </c>
      <c r="G86" s="41"/>
      <c r="H86" s="41"/>
      <c r="I86" s="218"/>
      <c r="J86" s="41"/>
      <c r="K86" s="41"/>
      <c r="L86" s="45"/>
      <c r="M86" s="219"/>
      <c r="N86" s="220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121</v>
      </c>
      <c r="AU86" s="18" t="s">
        <v>77</v>
      </c>
    </row>
    <row r="87" s="12" customFormat="1">
      <c r="A87" s="12"/>
      <c r="B87" s="221"/>
      <c r="C87" s="222"/>
      <c r="D87" s="216" t="s">
        <v>122</v>
      </c>
      <c r="E87" s="223" t="s">
        <v>19</v>
      </c>
      <c r="F87" s="224" t="s">
        <v>448</v>
      </c>
      <c r="G87" s="222"/>
      <c r="H87" s="225">
        <v>1</v>
      </c>
      <c r="I87" s="226"/>
      <c r="J87" s="222"/>
      <c r="K87" s="222"/>
      <c r="L87" s="227"/>
      <c r="M87" s="228"/>
      <c r="N87" s="229"/>
      <c r="O87" s="229"/>
      <c r="P87" s="229"/>
      <c r="Q87" s="229"/>
      <c r="R87" s="229"/>
      <c r="S87" s="229"/>
      <c r="T87" s="230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31" t="s">
        <v>122</v>
      </c>
      <c r="AU87" s="231" t="s">
        <v>77</v>
      </c>
      <c r="AV87" s="12" t="s">
        <v>79</v>
      </c>
      <c r="AW87" s="12" t="s">
        <v>31</v>
      </c>
      <c r="AX87" s="12" t="s">
        <v>77</v>
      </c>
      <c r="AY87" s="231" t="s">
        <v>113</v>
      </c>
    </row>
    <row r="88" s="1" customFormat="1" ht="16.5" customHeight="1">
      <c r="A88" s="39"/>
      <c r="B88" s="40"/>
      <c r="C88" s="203" t="s">
        <v>119</v>
      </c>
      <c r="D88" s="203" t="s">
        <v>114</v>
      </c>
      <c r="E88" s="204" t="s">
        <v>449</v>
      </c>
      <c r="F88" s="205" t="s">
        <v>450</v>
      </c>
      <c r="G88" s="206" t="s">
        <v>440</v>
      </c>
      <c r="H88" s="207">
        <v>1</v>
      </c>
      <c r="I88" s="208">
        <v>0</v>
      </c>
      <c r="J88" s="209">
        <f>ROUND(I88*H88,2)</f>
        <v>0</v>
      </c>
      <c r="K88" s="205" t="s">
        <v>118</v>
      </c>
      <c r="L88" s="45"/>
      <c r="M88" s="210" t="s">
        <v>19</v>
      </c>
      <c r="N88" s="211" t="s">
        <v>40</v>
      </c>
      <c r="O88" s="85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4" t="s">
        <v>441</v>
      </c>
      <c r="AT88" s="214" t="s">
        <v>114</v>
      </c>
      <c r="AU88" s="214" t="s">
        <v>77</v>
      </c>
      <c r="AY88" s="18" t="s">
        <v>113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8" t="s">
        <v>77</v>
      </c>
      <c r="BK88" s="215">
        <f>ROUND(I88*H88,2)</f>
        <v>0</v>
      </c>
      <c r="BL88" s="18" t="s">
        <v>441</v>
      </c>
      <c r="BM88" s="214" t="s">
        <v>451</v>
      </c>
    </row>
    <row r="89" s="1" customFormat="1">
      <c r="A89" s="39"/>
      <c r="B89" s="40"/>
      <c r="C89" s="41"/>
      <c r="D89" s="216" t="s">
        <v>121</v>
      </c>
      <c r="E89" s="41"/>
      <c r="F89" s="217" t="s">
        <v>450</v>
      </c>
      <c r="G89" s="41"/>
      <c r="H89" s="41"/>
      <c r="I89" s="218"/>
      <c r="J89" s="41"/>
      <c r="K89" s="41"/>
      <c r="L89" s="45"/>
      <c r="M89" s="219"/>
      <c r="N89" s="22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77</v>
      </c>
    </row>
    <row r="90" s="12" customFormat="1">
      <c r="A90" s="12"/>
      <c r="B90" s="221"/>
      <c r="C90" s="222"/>
      <c r="D90" s="216" t="s">
        <v>122</v>
      </c>
      <c r="E90" s="223" t="s">
        <v>19</v>
      </c>
      <c r="F90" s="224" t="s">
        <v>77</v>
      </c>
      <c r="G90" s="222"/>
      <c r="H90" s="225">
        <v>1</v>
      </c>
      <c r="I90" s="226"/>
      <c r="J90" s="222"/>
      <c r="K90" s="222"/>
      <c r="L90" s="227"/>
      <c r="M90" s="228"/>
      <c r="N90" s="229"/>
      <c r="O90" s="229"/>
      <c r="P90" s="229"/>
      <c r="Q90" s="229"/>
      <c r="R90" s="229"/>
      <c r="S90" s="229"/>
      <c r="T90" s="230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1" t="s">
        <v>122</v>
      </c>
      <c r="AU90" s="231" t="s">
        <v>77</v>
      </c>
      <c r="AV90" s="12" t="s">
        <v>79</v>
      </c>
      <c r="AW90" s="12" t="s">
        <v>31</v>
      </c>
      <c r="AX90" s="12" t="s">
        <v>77</v>
      </c>
      <c r="AY90" s="231" t="s">
        <v>113</v>
      </c>
    </row>
    <row r="91" s="1" customFormat="1" ht="16.5" customHeight="1">
      <c r="A91" s="39"/>
      <c r="B91" s="40"/>
      <c r="C91" s="203" t="s">
        <v>144</v>
      </c>
      <c r="D91" s="203" t="s">
        <v>114</v>
      </c>
      <c r="E91" s="204" t="s">
        <v>452</v>
      </c>
      <c r="F91" s="205" t="s">
        <v>453</v>
      </c>
      <c r="G91" s="206" t="s">
        <v>440</v>
      </c>
      <c r="H91" s="207">
        <v>1</v>
      </c>
      <c r="I91" s="208">
        <v>0</v>
      </c>
      <c r="J91" s="209">
        <f>ROUND(I91*H91,2)</f>
        <v>0</v>
      </c>
      <c r="K91" s="205" t="s">
        <v>118</v>
      </c>
      <c r="L91" s="45"/>
      <c r="M91" s="210" t="s">
        <v>19</v>
      </c>
      <c r="N91" s="211" t="s">
        <v>40</v>
      </c>
      <c r="O91" s="85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4" t="s">
        <v>441</v>
      </c>
      <c r="AT91" s="214" t="s">
        <v>114</v>
      </c>
      <c r="AU91" s="214" t="s">
        <v>77</v>
      </c>
      <c r="AY91" s="18" t="s">
        <v>113</v>
      </c>
      <c r="BE91" s="215">
        <f>IF(N91="základní",J91,0)</f>
        <v>0</v>
      </c>
      <c r="BF91" s="215">
        <f>IF(N91="snížená",J91,0)</f>
        <v>0</v>
      </c>
      <c r="BG91" s="215">
        <f>IF(N91="zákl. přenesená",J91,0)</f>
        <v>0</v>
      </c>
      <c r="BH91" s="215">
        <f>IF(N91="sníž. přenesená",J91,0)</f>
        <v>0</v>
      </c>
      <c r="BI91" s="215">
        <f>IF(N91="nulová",J91,0)</f>
        <v>0</v>
      </c>
      <c r="BJ91" s="18" t="s">
        <v>77</v>
      </c>
      <c r="BK91" s="215">
        <f>ROUND(I91*H91,2)</f>
        <v>0</v>
      </c>
      <c r="BL91" s="18" t="s">
        <v>441</v>
      </c>
      <c r="BM91" s="214" t="s">
        <v>454</v>
      </c>
    </row>
    <row r="92" s="1" customFormat="1">
      <c r="A92" s="39"/>
      <c r="B92" s="40"/>
      <c r="C92" s="41"/>
      <c r="D92" s="216" t="s">
        <v>121</v>
      </c>
      <c r="E92" s="41"/>
      <c r="F92" s="217" t="s">
        <v>453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77</v>
      </c>
    </row>
    <row r="93" s="12" customFormat="1">
      <c r="A93" s="12"/>
      <c r="B93" s="221"/>
      <c r="C93" s="222"/>
      <c r="D93" s="216" t="s">
        <v>122</v>
      </c>
      <c r="E93" s="223" t="s">
        <v>19</v>
      </c>
      <c r="F93" s="224" t="s">
        <v>77</v>
      </c>
      <c r="G93" s="222"/>
      <c r="H93" s="225">
        <v>1</v>
      </c>
      <c r="I93" s="226"/>
      <c r="J93" s="222"/>
      <c r="K93" s="222"/>
      <c r="L93" s="227"/>
      <c r="M93" s="256"/>
      <c r="N93" s="257"/>
      <c r="O93" s="257"/>
      <c r="P93" s="257"/>
      <c r="Q93" s="257"/>
      <c r="R93" s="257"/>
      <c r="S93" s="257"/>
      <c r="T93" s="258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31" t="s">
        <v>122</v>
      </c>
      <c r="AU93" s="231" t="s">
        <v>77</v>
      </c>
      <c r="AV93" s="12" t="s">
        <v>79</v>
      </c>
      <c r="AW93" s="12" t="s">
        <v>31</v>
      </c>
      <c r="AX93" s="12" t="s">
        <v>77</v>
      </c>
      <c r="AY93" s="231" t="s">
        <v>113</v>
      </c>
    </row>
    <row r="94" s="1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password="CC35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ht="37.5" customHeight="1"/>
    <row r="2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5" customFormat="1" ht="45" customHeight="1">
      <c r="B3" s="263"/>
      <c r="C3" s="264" t="s">
        <v>455</v>
      </c>
      <c r="D3" s="264"/>
      <c r="E3" s="264"/>
      <c r="F3" s="264"/>
      <c r="G3" s="264"/>
      <c r="H3" s="264"/>
      <c r="I3" s="264"/>
      <c r="J3" s="264"/>
      <c r="K3" s="265"/>
    </row>
    <row r="4" ht="25.5" customHeight="1">
      <c r="B4" s="266"/>
      <c r="C4" s="267" t="s">
        <v>456</v>
      </c>
      <c r="D4" s="267"/>
      <c r="E4" s="267"/>
      <c r="F4" s="267"/>
      <c r="G4" s="267"/>
      <c r="H4" s="267"/>
      <c r="I4" s="267"/>
      <c r="J4" s="267"/>
      <c r="K4" s="268"/>
    </row>
    <row r="5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ht="15" customHeight="1">
      <c r="B6" s="266"/>
      <c r="C6" s="270" t="s">
        <v>457</v>
      </c>
      <c r="D6" s="270"/>
      <c r="E6" s="270"/>
      <c r="F6" s="270"/>
      <c r="G6" s="270"/>
      <c r="H6" s="270"/>
      <c r="I6" s="270"/>
      <c r="J6" s="270"/>
      <c r="K6" s="268"/>
    </row>
    <row r="7" ht="15" customHeight="1">
      <c r="B7" s="271"/>
      <c r="C7" s="270" t="s">
        <v>458</v>
      </c>
      <c r="D7" s="270"/>
      <c r="E7" s="270"/>
      <c r="F7" s="270"/>
      <c r="G7" s="270"/>
      <c r="H7" s="270"/>
      <c r="I7" s="270"/>
      <c r="J7" s="270"/>
      <c r="K7" s="268"/>
    </row>
    <row r="8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ht="15" customHeight="1">
      <c r="B9" s="271"/>
      <c r="C9" s="270" t="s">
        <v>459</v>
      </c>
      <c r="D9" s="270"/>
      <c r="E9" s="270"/>
      <c r="F9" s="270"/>
      <c r="G9" s="270"/>
      <c r="H9" s="270"/>
      <c r="I9" s="270"/>
      <c r="J9" s="270"/>
      <c r="K9" s="268"/>
    </row>
    <row r="10" ht="15" customHeight="1">
      <c r="B10" s="271"/>
      <c r="C10" s="270"/>
      <c r="D10" s="270" t="s">
        <v>460</v>
      </c>
      <c r="E10" s="270"/>
      <c r="F10" s="270"/>
      <c r="G10" s="270"/>
      <c r="H10" s="270"/>
      <c r="I10" s="270"/>
      <c r="J10" s="270"/>
      <c r="K10" s="268"/>
    </row>
    <row r="11" ht="15" customHeight="1">
      <c r="B11" s="271"/>
      <c r="C11" s="272"/>
      <c r="D11" s="270" t="s">
        <v>461</v>
      </c>
      <c r="E11" s="270"/>
      <c r="F11" s="270"/>
      <c r="G11" s="270"/>
      <c r="H11" s="270"/>
      <c r="I11" s="270"/>
      <c r="J11" s="270"/>
      <c r="K11" s="268"/>
    </row>
    <row r="12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ht="15" customHeight="1">
      <c r="B13" s="271"/>
      <c r="C13" s="272"/>
      <c r="D13" s="273" t="s">
        <v>462</v>
      </c>
      <c r="E13" s="270"/>
      <c r="F13" s="270"/>
      <c r="G13" s="270"/>
      <c r="H13" s="270"/>
      <c r="I13" s="270"/>
      <c r="J13" s="270"/>
      <c r="K13" s="268"/>
    </row>
    <row r="14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ht="15" customHeight="1">
      <c r="B15" s="271"/>
      <c r="C15" s="272"/>
      <c r="D15" s="270" t="s">
        <v>463</v>
      </c>
      <c r="E15" s="270"/>
      <c r="F15" s="270"/>
      <c r="G15" s="270"/>
      <c r="H15" s="270"/>
      <c r="I15" s="270"/>
      <c r="J15" s="270"/>
      <c r="K15" s="268"/>
    </row>
    <row r="16" ht="15" customHeight="1">
      <c r="B16" s="271"/>
      <c r="C16" s="272"/>
      <c r="D16" s="270" t="s">
        <v>464</v>
      </c>
      <c r="E16" s="270"/>
      <c r="F16" s="270"/>
      <c r="G16" s="270"/>
      <c r="H16" s="270"/>
      <c r="I16" s="270"/>
      <c r="J16" s="270"/>
      <c r="K16" s="268"/>
    </row>
    <row r="17" ht="15" customHeight="1">
      <c r="B17" s="271"/>
      <c r="C17" s="272"/>
      <c r="D17" s="270" t="s">
        <v>465</v>
      </c>
      <c r="E17" s="270"/>
      <c r="F17" s="270"/>
      <c r="G17" s="270"/>
      <c r="H17" s="270"/>
      <c r="I17" s="270"/>
      <c r="J17" s="270"/>
      <c r="K17" s="268"/>
    </row>
    <row r="18" ht="15" customHeight="1">
      <c r="B18" s="271"/>
      <c r="C18" s="272"/>
      <c r="D18" s="272"/>
      <c r="E18" s="274" t="s">
        <v>76</v>
      </c>
      <c r="F18" s="270" t="s">
        <v>466</v>
      </c>
      <c r="G18" s="270"/>
      <c r="H18" s="270"/>
      <c r="I18" s="270"/>
      <c r="J18" s="270"/>
      <c r="K18" s="268"/>
    </row>
    <row r="19" ht="15" customHeight="1">
      <c r="B19" s="271"/>
      <c r="C19" s="272"/>
      <c r="D19" s="272"/>
      <c r="E19" s="274" t="s">
        <v>467</v>
      </c>
      <c r="F19" s="270" t="s">
        <v>468</v>
      </c>
      <c r="G19" s="270"/>
      <c r="H19" s="270"/>
      <c r="I19" s="270"/>
      <c r="J19" s="270"/>
      <c r="K19" s="268"/>
    </row>
    <row r="20" ht="15" customHeight="1">
      <c r="B20" s="271"/>
      <c r="C20" s="272"/>
      <c r="D20" s="272"/>
      <c r="E20" s="274" t="s">
        <v>469</v>
      </c>
      <c r="F20" s="270" t="s">
        <v>470</v>
      </c>
      <c r="G20" s="270"/>
      <c r="H20" s="270"/>
      <c r="I20" s="270"/>
      <c r="J20" s="270"/>
      <c r="K20" s="268"/>
    </row>
    <row r="21" ht="15" customHeight="1">
      <c r="B21" s="271"/>
      <c r="C21" s="272"/>
      <c r="D21" s="272"/>
      <c r="E21" s="274" t="s">
        <v>85</v>
      </c>
      <c r="F21" s="270" t="s">
        <v>471</v>
      </c>
      <c r="G21" s="270"/>
      <c r="H21" s="270"/>
      <c r="I21" s="270"/>
      <c r="J21" s="270"/>
      <c r="K21" s="268"/>
    </row>
    <row r="22" ht="15" customHeight="1">
      <c r="B22" s="271"/>
      <c r="C22" s="272"/>
      <c r="D22" s="272"/>
      <c r="E22" s="274" t="s">
        <v>436</v>
      </c>
      <c r="F22" s="270" t="s">
        <v>437</v>
      </c>
      <c r="G22" s="270"/>
      <c r="H22" s="270"/>
      <c r="I22" s="270"/>
      <c r="J22" s="270"/>
      <c r="K22" s="268"/>
    </row>
    <row r="23" ht="15" customHeight="1">
      <c r="B23" s="271"/>
      <c r="C23" s="272"/>
      <c r="D23" s="272"/>
      <c r="E23" s="274" t="s">
        <v>472</v>
      </c>
      <c r="F23" s="270" t="s">
        <v>473</v>
      </c>
      <c r="G23" s="270"/>
      <c r="H23" s="270"/>
      <c r="I23" s="270"/>
      <c r="J23" s="270"/>
      <c r="K23" s="268"/>
    </row>
    <row r="24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ht="15" customHeight="1">
      <c r="B25" s="271"/>
      <c r="C25" s="270" t="s">
        <v>474</v>
      </c>
      <c r="D25" s="270"/>
      <c r="E25" s="270"/>
      <c r="F25" s="270"/>
      <c r="G25" s="270"/>
      <c r="H25" s="270"/>
      <c r="I25" s="270"/>
      <c r="J25" s="270"/>
      <c r="K25" s="268"/>
    </row>
    <row r="26" ht="15" customHeight="1">
      <c r="B26" s="271"/>
      <c r="C26" s="270" t="s">
        <v>475</v>
      </c>
      <c r="D26" s="270"/>
      <c r="E26" s="270"/>
      <c r="F26" s="270"/>
      <c r="G26" s="270"/>
      <c r="H26" s="270"/>
      <c r="I26" s="270"/>
      <c r="J26" s="270"/>
      <c r="K26" s="268"/>
    </row>
    <row r="27" ht="15" customHeight="1">
      <c r="B27" s="271"/>
      <c r="C27" s="270"/>
      <c r="D27" s="270" t="s">
        <v>476</v>
      </c>
      <c r="E27" s="270"/>
      <c r="F27" s="270"/>
      <c r="G27" s="270"/>
      <c r="H27" s="270"/>
      <c r="I27" s="270"/>
      <c r="J27" s="270"/>
      <c r="K27" s="268"/>
    </row>
    <row r="28" ht="15" customHeight="1">
      <c r="B28" s="271"/>
      <c r="C28" s="272"/>
      <c r="D28" s="270" t="s">
        <v>477</v>
      </c>
      <c r="E28" s="270"/>
      <c r="F28" s="270"/>
      <c r="G28" s="270"/>
      <c r="H28" s="270"/>
      <c r="I28" s="270"/>
      <c r="J28" s="270"/>
      <c r="K28" s="268"/>
    </row>
    <row r="29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ht="15" customHeight="1">
      <c r="B30" s="271"/>
      <c r="C30" s="272"/>
      <c r="D30" s="270" t="s">
        <v>478</v>
      </c>
      <c r="E30" s="270"/>
      <c r="F30" s="270"/>
      <c r="G30" s="270"/>
      <c r="H30" s="270"/>
      <c r="I30" s="270"/>
      <c r="J30" s="270"/>
      <c r="K30" s="268"/>
    </row>
    <row r="31" ht="15" customHeight="1">
      <c r="B31" s="271"/>
      <c r="C31" s="272"/>
      <c r="D31" s="270" t="s">
        <v>479</v>
      </c>
      <c r="E31" s="270"/>
      <c r="F31" s="270"/>
      <c r="G31" s="270"/>
      <c r="H31" s="270"/>
      <c r="I31" s="270"/>
      <c r="J31" s="270"/>
      <c r="K31" s="268"/>
    </row>
    <row r="32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ht="15" customHeight="1">
      <c r="B33" s="271"/>
      <c r="C33" s="272"/>
      <c r="D33" s="270" t="s">
        <v>480</v>
      </c>
      <c r="E33" s="270"/>
      <c r="F33" s="270"/>
      <c r="G33" s="270"/>
      <c r="H33" s="270"/>
      <c r="I33" s="270"/>
      <c r="J33" s="270"/>
      <c r="K33" s="268"/>
    </row>
    <row r="34" ht="15" customHeight="1">
      <c r="B34" s="271"/>
      <c r="C34" s="272"/>
      <c r="D34" s="270" t="s">
        <v>481</v>
      </c>
      <c r="E34" s="270"/>
      <c r="F34" s="270"/>
      <c r="G34" s="270"/>
      <c r="H34" s="270"/>
      <c r="I34" s="270"/>
      <c r="J34" s="270"/>
      <c r="K34" s="268"/>
    </row>
    <row r="35" ht="15" customHeight="1">
      <c r="B35" s="271"/>
      <c r="C35" s="272"/>
      <c r="D35" s="270" t="s">
        <v>482</v>
      </c>
      <c r="E35" s="270"/>
      <c r="F35" s="270"/>
      <c r="G35" s="270"/>
      <c r="H35" s="270"/>
      <c r="I35" s="270"/>
      <c r="J35" s="270"/>
      <c r="K35" s="268"/>
    </row>
    <row r="36" ht="15" customHeight="1">
      <c r="B36" s="271"/>
      <c r="C36" s="272"/>
      <c r="D36" s="270"/>
      <c r="E36" s="273" t="s">
        <v>99</v>
      </c>
      <c r="F36" s="270"/>
      <c r="G36" s="270" t="s">
        <v>483</v>
      </c>
      <c r="H36" s="270"/>
      <c r="I36" s="270"/>
      <c r="J36" s="270"/>
      <c r="K36" s="268"/>
    </row>
    <row r="37" ht="30.75" customHeight="1">
      <c r="B37" s="271"/>
      <c r="C37" s="272"/>
      <c r="D37" s="270"/>
      <c r="E37" s="273" t="s">
        <v>484</v>
      </c>
      <c r="F37" s="270"/>
      <c r="G37" s="270" t="s">
        <v>485</v>
      </c>
      <c r="H37" s="270"/>
      <c r="I37" s="270"/>
      <c r="J37" s="270"/>
      <c r="K37" s="268"/>
    </row>
    <row r="38" ht="15" customHeight="1">
      <c r="B38" s="271"/>
      <c r="C38" s="272"/>
      <c r="D38" s="270"/>
      <c r="E38" s="273" t="s">
        <v>50</v>
      </c>
      <c r="F38" s="270"/>
      <c r="G38" s="270" t="s">
        <v>486</v>
      </c>
      <c r="H38" s="270"/>
      <c r="I38" s="270"/>
      <c r="J38" s="270"/>
      <c r="K38" s="268"/>
    </row>
    <row r="39" ht="15" customHeight="1">
      <c r="B39" s="271"/>
      <c r="C39" s="272"/>
      <c r="D39" s="270"/>
      <c r="E39" s="273" t="s">
        <v>51</v>
      </c>
      <c r="F39" s="270"/>
      <c r="G39" s="270" t="s">
        <v>487</v>
      </c>
      <c r="H39" s="270"/>
      <c r="I39" s="270"/>
      <c r="J39" s="270"/>
      <c r="K39" s="268"/>
    </row>
    <row r="40" ht="15" customHeight="1">
      <c r="B40" s="271"/>
      <c r="C40" s="272"/>
      <c r="D40" s="270"/>
      <c r="E40" s="273" t="s">
        <v>100</v>
      </c>
      <c r="F40" s="270"/>
      <c r="G40" s="270" t="s">
        <v>488</v>
      </c>
      <c r="H40" s="270"/>
      <c r="I40" s="270"/>
      <c r="J40" s="270"/>
      <c r="K40" s="268"/>
    </row>
    <row r="41" ht="15" customHeight="1">
      <c r="B41" s="271"/>
      <c r="C41" s="272"/>
      <c r="D41" s="270"/>
      <c r="E41" s="273" t="s">
        <v>101</v>
      </c>
      <c r="F41" s="270"/>
      <c r="G41" s="270" t="s">
        <v>489</v>
      </c>
      <c r="H41" s="270"/>
      <c r="I41" s="270"/>
      <c r="J41" s="270"/>
      <c r="K41" s="268"/>
    </row>
    <row r="42" ht="15" customHeight="1">
      <c r="B42" s="271"/>
      <c r="C42" s="272"/>
      <c r="D42" s="270"/>
      <c r="E42" s="273" t="s">
        <v>490</v>
      </c>
      <c r="F42" s="270"/>
      <c r="G42" s="270" t="s">
        <v>491</v>
      </c>
      <c r="H42" s="270"/>
      <c r="I42" s="270"/>
      <c r="J42" s="270"/>
      <c r="K42" s="268"/>
    </row>
    <row r="43" ht="15" customHeight="1">
      <c r="B43" s="271"/>
      <c r="C43" s="272"/>
      <c r="D43" s="270"/>
      <c r="E43" s="273"/>
      <c r="F43" s="270"/>
      <c r="G43" s="270" t="s">
        <v>492</v>
      </c>
      <c r="H43" s="270"/>
      <c r="I43" s="270"/>
      <c r="J43" s="270"/>
      <c r="K43" s="268"/>
    </row>
    <row r="44" ht="15" customHeight="1">
      <c r="B44" s="271"/>
      <c r="C44" s="272"/>
      <c r="D44" s="270"/>
      <c r="E44" s="273" t="s">
        <v>493</v>
      </c>
      <c r="F44" s="270"/>
      <c r="G44" s="270" t="s">
        <v>494</v>
      </c>
      <c r="H44" s="270"/>
      <c r="I44" s="270"/>
      <c r="J44" s="270"/>
      <c r="K44" s="268"/>
    </row>
    <row r="45" ht="15" customHeight="1">
      <c r="B45" s="271"/>
      <c r="C45" s="272"/>
      <c r="D45" s="270"/>
      <c r="E45" s="273" t="s">
        <v>103</v>
      </c>
      <c r="F45" s="270"/>
      <c r="G45" s="270" t="s">
        <v>495</v>
      </c>
      <c r="H45" s="270"/>
      <c r="I45" s="270"/>
      <c r="J45" s="270"/>
      <c r="K45" s="268"/>
    </row>
    <row r="46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ht="15" customHeight="1">
      <c r="B47" s="271"/>
      <c r="C47" s="272"/>
      <c r="D47" s="270" t="s">
        <v>496</v>
      </c>
      <c r="E47" s="270"/>
      <c r="F47" s="270"/>
      <c r="G47" s="270"/>
      <c r="H47" s="270"/>
      <c r="I47" s="270"/>
      <c r="J47" s="270"/>
      <c r="K47" s="268"/>
    </row>
    <row r="48" ht="15" customHeight="1">
      <c r="B48" s="271"/>
      <c r="C48" s="272"/>
      <c r="D48" s="272"/>
      <c r="E48" s="270" t="s">
        <v>497</v>
      </c>
      <c r="F48" s="270"/>
      <c r="G48" s="270"/>
      <c r="H48" s="270"/>
      <c r="I48" s="270"/>
      <c r="J48" s="270"/>
      <c r="K48" s="268"/>
    </row>
    <row r="49" ht="15" customHeight="1">
      <c r="B49" s="271"/>
      <c r="C49" s="272"/>
      <c r="D49" s="272"/>
      <c r="E49" s="270" t="s">
        <v>498</v>
      </c>
      <c r="F49" s="270"/>
      <c r="G49" s="270"/>
      <c r="H49" s="270"/>
      <c r="I49" s="270"/>
      <c r="J49" s="270"/>
      <c r="K49" s="268"/>
    </row>
    <row r="50" ht="15" customHeight="1">
      <c r="B50" s="271"/>
      <c r="C50" s="272"/>
      <c r="D50" s="272"/>
      <c r="E50" s="270" t="s">
        <v>499</v>
      </c>
      <c r="F50" s="270"/>
      <c r="G50" s="270"/>
      <c r="H50" s="270"/>
      <c r="I50" s="270"/>
      <c r="J50" s="270"/>
      <c r="K50" s="268"/>
    </row>
    <row r="51" ht="15" customHeight="1">
      <c r="B51" s="271"/>
      <c r="C51" s="272"/>
      <c r="D51" s="270" t="s">
        <v>500</v>
      </c>
      <c r="E51" s="270"/>
      <c r="F51" s="270"/>
      <c r="G51" s="270"/>
      <c r="H51" s="270"/>
      <c r="I51" s="270"/>
      <c r="J51" s="270"/>
      <c r="K51" s="268"/>
    </row>
    <row r="52" ht="25.5" customHeight="1">
      <c r="B52" s="266"/>
      <c r="C52" s="267" t="s">
        <v>501</v>
      </c>
      <c r="D52" s="267"/>
      <c r="E52" s="267"/>
      <c r="F52" s="267"/>
      <c r="G52" s="267"/>
      <c r="H52" s="267"/>
      <c r="I52" s="267"/>
      <c r="J52" s="267"/>
      <c r="K52" s="268"/>
    </row>
    <row r="53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ht="15" customHeight="1">
      <c r="B54" s="266"/>
      <c r="C54" s="270" t="s">
        <v>502</v>
      </c>
      <c r="D54" s="270"/>
      <c r="E54" s="270"/>
      <c r="F54" s="270"/>
      <c r="G54" s="270"/>
      <c r="H54" s="270"/>
      <c r="I54" s="270"/>
      <c r="J54" s="270"/>
      <c r="K54" s="268"/>
    </row>
    <row r="55" ht="15" customHeight="1">
      <c r="B55" s="266"/>
      <c r="C55" s="270" t="s">
        <v>503</v>
      </c>
      <c r="D55" s="270"/>
      <c r="E55" s="270"/>
      <c r="F55" s="270"/>
      <c r="G55" s="270"/>
      <c r="H55" s="270"/>
      <c r="I55" s="270"/>
      <c r="J55" s="270"/>
      <c r="K55" s="268"/>
    </row>
    <row r="56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ht="15" customHeight="1">
      <c r="B57" s="266"/>
      <c r="C57" s="270" t="s">
        <v>504</v>
      </c>
      <c r="D57" s="270"/>
      <c r="E57" s="270"/>
      <c r="F57" s="270"/>
      <c r="G57" s="270"/>
      <c r="H57" s="270"/>
      <c r="I57" s="270"/>
      <c r="J57" s="270"/>
      <c r="K57" s="268"/>
    </row>
    <row r="58" ht="15" customHeight="1">
      <c r="B58" s="266"/>
      <c r="C58" s="272"/>
      <c r="D58" s="270" t="s">
        <v>505</v>
      </c>
      <c r="E58" s="270"/>
      <c r="F58" s="270"/>
      <c r="G58" s="270"/>
      <c r="H58" s="270"/>
      <c r="I58" s="270"/>
      <c r="J58" s="270"/>
      <c r="K58" s="268"/>
    </row>
    <row r="59" ht="15" customHeight="1">
      <c r="B59" s="266"/>
      <c r="C59" s="272"/>
      <c r="D59" s="270" t="s">
        <v>506</v>
      </c>
      <c r="E59" s="270"/>
      <c r="F59" s="270"/>
      <c r="G59" s="270"/>
      <c r="H59" s="270"/>
      <c r="I59" s="270"/>
      <c r="J59" s="270"/>
      <c r="K59" s="268"/>
    </row>
    <row r="60" ht="15" customHeight="1">
      <c r="B60" s="266"/>
      <c r="C60" s="272"/>
      <c r="D60" s="270" t="s">
        <v>507</v>
      </c>
      <c r="E60" s="270"/>
      <c r="F60" s="270"/>
      <c r="G60" s="270"/>
      <c r="H60" s="270"/>
      <c r="I60" s="270"/>
      <c r="J60" s="270"/>
      <c r="K60" s="268"/>
    </row>
    <row r="61" ht="15" customHeight="1">
      <c r="B61" s="266"/>
      <c r="C61" s="272"/>
      <c r="D61" s="270" t="s">
        <v>508</v>
      </c>
      <c r="E61" s="270"/>
      <c r="F61" s="270"/>
      <c r="G61" s="270"/>
      <c r="H61" s="270"/>
      <c r="I61" s="270"/>
      <c r="J61" s="270"/>
      <c r="K61" s="268"/>
    </row>
    <row r="62" ht="15" customHeight="1">
      <c r="B62" s="266"/>
      <c r="C62" s="272"/>
      <c r="D62" s="275" t="s">
        <v>509</v>
      </c>
      <c r="E62" s="275"/>
      <c r="F62" s="275"/>
      <c r="G62" s="275"/>
      <c r="H62" s="275"/>
      <c r="I62" s="275"/>
      <c r="J62" s="275"/>
      <c r="K62" s="268"/>
    </row>
    <row r="63" ht="15" customHeight="1">
      <c r="B63" s="266"/>
      <c r="C63" s="272"/>
      <c r="D63" s="270" t="s">
        <v>510</v>
      </c>
      <c r="E63" s="270"/>
      <c r="F63" s="270"/>
      <c r="G63" s="270"/>
      <c r="H63" s="270"/>
      <c r="I63" s="270"/>
      <c r="J63" s="270"/>
      <c r="K63" s="268"/>
    </row>
    <row r="64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ht="15" customHeight="1">
      <c r="B65" s="266"/>
      <c r="C65" s="272"/>
      <c r="D65" s="270" t="s">
        <v>511</v>
      </c>
      <c r="E65" s="270"/>
      <c r="F65" s="270"/>
      <c r="G65" s="270"/>
      <c r="H65" s="270"/>
      <c r="I65" s="270"/>
      <c r="J65" s="270"/>
      <c r="K65" s="268"/>
    </row>
    <row r="66" ht="15" customHeight="1">
      <c r="B66" s="266"/>
      <c r="C66" s="272"/>
      <c r="D66" s="275" t="s">
        <v>512</v>
      </c>
      <c r="E66" s="275"/>
      <c r="F66" s="275"/>
      <c r="G66" s="275"/>
      <c r="H66" s="275"/>
      <c r="I66" s="275"/>
      <c r="J66" s="275"/>
      <c r="K66" s="268"/>
    </row>
    <row r="67" ht="15" customHeight="1">
      <c r="B67" s="266"/>
      <c r="C67" s="272"/>
      <c r="D67" s="270" t="s">
        <v>513</v>
      </c>
      <c r="E67" s="270"/>
      <c r="F67" s="270"/>
      <c r="G67" s="270"/>
      <c r="H67" s="270"/>
      <c r="I67" s="270"/>
      <c r="J67" s="270"/>
      <c r="K67" s="268"/>
    </row>
    <row r="68" ht="15" customHeight="1">
      <c r="B68" s="266"/>
      <c r="C68" s="272"/>
      <c r="D68" s="270" t="s">
        <v>514</v>
      </c>
      <c r="E68" s="270"/>
      <c r="F68" s="270"/>
      <c r="G68" s="270"/>
      <c r="H68" s="270"/>
      <c r="I68" s="270"/>
      <c r="J68" s="270"/>
      <c r="K68" s="268"/>
    </row>
    <row r="69" ht="15" customHeight="1">
      <c r="B69" s="266"/>
      <c r="C69" s="272"/>
      <c r="D69" s="270" t="s">
        <v>515</v>
      </c>
      <c r="E69" s="270"/>
      <c r="F69" s="270"/>
      <c r="G69" s="270"/>
      <c r="H69" s="270"/>
      <c r="I69" s="270"/>
      <c r="J69" s="270"/>
      <c r="K69" s="268"/>
    </row>
    <row r="70" ht="15" customHeight="1">
      <c r="B70" s="266"/>
      <c r="C70" s="272"/>
      <c r="D70" s="270" t="s">
        <v>516</v>
      </c>
      <c r="E70" s="270"/>
      <c r="F70" s="270"/>
      <c r="G70" s="270"/>
      <c r="H70" s="270"/>
      <c r="I70" s="270"/>
      <c r="J70" s="270"/>
      <c r="K70" s="268"/>
    </row>
    <row r="7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ht="45" customHeight="1">
      <c r="B75" s="285"/>
      <c r="C75" s="286" t="s">
        <v>517</v>
      </c>
      <c r="D75" s="286"/>
      <c r="E75" s="286"/>
      <c r="F75" s="286"/>
      <c r="G75" s="286"/>
      <c r="H75" s="286"/>
      <c r="I75" s="286"/>
      <c r="J75" s="286"/>
      <c r="K75" s="287"/>
    </row>
    <row r="76" ht="17.25" customHeight="1">
      <c r="B76" s="285"/>
      <c r="C76" s="288" t="s">
        <v>518</v>
      </c>
      <c r="D76" s="288"/>
      <c r="E76" s="288"/>
      <c r="F76" s="288" t="s">
        <v>519</v>
      </c>
      <c r="G76" s="289"/>
      <c r="H76" s="288" t="s">
        <v>51</v>
      </c>
      <c r="I76" s="288" t="s">
        <v>54</v>
      </c>
      <c r="J76" s="288" t="s">
        <v>520</v>
      </c>
      <c r="K76" s="287"/>
    </row>
    <row r="77" ht="17.25" customHeight="1">
      <c r="B77" s="285"/>
      <c r="C77" s="290" t="s">
        <v>521</v>
      </c>
      <c r="D77" s="290"/>
      <c r="E77" s="290"/>
      <c r="F77" s="291" t="s">
        <v>522</v>
      </c>
      <c r="G77" s="292"/>
      <c r="H77" s="290"/>
      <c r="I77" s="290"/>
      <c r="J77" s="290" t="s">
        <v>523</v>
      </c>
      <c r="K77" s="287"/>
    </row>
    <row r="78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ht="15" customHeight="1">
      <c r="B79" s="285"/>
      <c r="C79" s="273" t="s">
        <v>50</v>
      </c>
      <c r="D79" s="295"/>
      <c r="E79" s="295"/>
      <c r="F79" s="296" t="s">
        <v>524</v>
      </c>
      <c r="G79" s="297"/>
      <c r="H79" s="273" t="s">
        <v>525</v>
      </c>
      <c r="I79" s="273" t="s">
        <v>526</v>
      </c>
      <c r="J79" s="273">
        <v>20</v>
      </c>
      <c r="K79" s="287"/>
    </row>
    <row r="80" ht="15" customHeight="1">
      <c r="B80" s="285"/>
      <c r="C80" s="273" t="s">
        <v>527</v>
      </c>
      <c r="D80" s="273"/>
      <c r="E80" s="273"/>
      <c r="F80" s="296" t="s">
        <v>524</v>
      </c>
      <c r="G80" s="297"/>
      <c r="H80" s="273" t="s">
        <v>528</v>
      </c>
      <c r="I80" s="273" t="s">
        <v>526</v>
      </c>
      <c r="J80" s="273">
        <v>120</v>
      </c>
      <c r="K80" s="287"/>
    </row>
    <row r="81" ht="15" customHeight="1">
      <c r="B81" s="298"/>
      <c r="C81" s="273" t="s">
        <v>529</v>
      </c>
      <c r="D81" s="273"/>
      <c r="E81" s="273"/>
      <c r="F81" s="296" t="s">
        <v>530</v>
      </c>
      <c r="G81" s="297"/>
      <c r="H81" s="273" t="s">
        <v>531</v>
      </c>
      <c r="I81" s="273" t="s">
        <v>526</v>
      </c>
      <c r="J81" s="273">
        <v>50</v>
      </c>
      <c r="K81" s="287"/>
    </row>
    <row r="82" ht="15" customHeight="1">
      <c r="B82" s="298"/>
      <c r="C82" s="273" t="s">
        <v>532</v>
      </c>
      <c r="D82" s="273"/>
      <c r="E82" s="273"/>
      <c r="F82" s="296" t="s">
        <v>524</v>
      </c>
      <c r="G82" s="297"/>
      <c r="H82" s="273" t="s">
        <v>533</v>
      </c>
      <c r="I82" s="273" t="s">
        <v>534</v>
      </c>
      <c r="J82" s="273"/>
      <c r="K82" s="287"/>
    </row>
    <row r="83" ht="15" customHeight="1">
      <c r="B83" s="298"/>
      <c r="C83" s="299" t="s">
        <v>535</v>
      </c>
      <c r="D83" s="299"/>
      <c r="E83" s="299"/>
      <c r="F83" s="300" t="s">
        <v>530</v>
      </c>
      <c r="G83" s="299"/>
      <c r="H83" s="299" t="s">
        <v>536</v>
      </c>
      <c r="I83" s="299" t="s">
        <v>526</v>
      </c>
      <c r="J83" s="299">
        <v>15</v>
      </c>
      <c r="K83" s="287"/>
    </row>
    <row r="84" ht="15" customHeight="1">
      <c r="B84" s="298"/>
      <c r="C84" s="299" t="s">
        <v>537</v>
      </c>
      <c r="D84" s="299"/>
      <c r="E84" s="299"/>
      <c r="F84" s="300" t="s">
        <v>530</v>
      </c>
      <c r="G84" s="299"/>
      <c r="H84" s="299" t="s">
        <v>538</v>
      </c>
      <c r="I84" s="299" t="s">
        <v>526</v>
      </c>
      <c r="J84" s="299">
        <v>15</v>
      </c>
      <c r="K84" s="287"/>
    </row>
    <row r="85" ht="15" customHeight="1">
      <c r="B85" s="298"/>
      <c r="C85" s="299" t="s">
        <v>539</v>
      </c>
      <c r="D85" s="299"/>
      <c r="E85" s="299"/>
      <c r="F85" s="300" t="s">
        <v>530</v>
      </c>
      <c r="G85" s="299"/>
      <c r="H85" s="299" t="s">
        <v>540</v>
      </c>
      <c r="I85" s="299" t="s">
        <v>526</v>
      </c>
      <c r="J85" s="299">
        <v>20</v>
      </c>
      <c r="K85" s="287"/>
    </row>
    <row r="86" ht="15" customHeight="1">
      <c r="B86" s="298"/>
      <c r="C86" s="299" t="s">
        <v>541</v>
      </c>
      <c r="D86" s="299"/>
      <c r="E86" s="299"/>
      <c r="F86" s="300" t="s">
        <v>530</v>
      </c>
      <c r="G86" s="299"/>
      <c r="H86" s="299" t="s">
        <v>542</v>
      </c>
      <c r="I86" s="299" t="s">
        <v>526</v>
      </c>
      <c r="J86" s="299">
        <v>20</v>
      </c>
      <c r="K86" s="287"/>
    </row>
    <row r="87" ht="15" customHeight="1">
      <c r="B87" s="298"/>
      <c r="C87" s="273" t="s">
        <v>543</v>
      </c>
      <c r="D87" s="273"/>
      <c r="E87" s="273"/>
      <c r="F87" s="296" t="s">
        <v>530</v>
      </c>
      <c r="G87" s="297"/>
      <c r="H87" s="273" t="s">
        <v>544</v>
      </c>
      <c r="I87" s="273" t="s">
        <v>526</v>
      </c>
      <c r="J87" s="273">
        <v>50</v>
      </c>
      <c r="K87" s="287"/>
    </row>
    <row r="88" ht="15" customHeight="1">
      <c r="B88" s="298"/>
      <c r="C88" s="273" t="s">
        <v>545</v>
      </c>
      <c r="D88" s="273"/>
      <c r="E88" s="273"/>
      <c r="F88" s="296" t="s">
        <v>530</v>
      </c>
      <c r="G88" s="297"/>
      <c r="H88" s="273" t="s">
        <v>546</v>
      </c>
      <c r="I88" s="273" t="s">
        <v>526</v>
      </c>
      <c r="J88" s="273">
        <v>20</v>
      </c>
      <c r="K88" s="287"/>
    </row>
    <row r="89" ht="15" customHeight="1">
      <c r="B89" s="298"/>
      <c r="C89" s="273" t="s">
        <v>547</v>
      </c>
      <c r="D89" s="273"/>
      <c r="E89" s="273"/>
      <c r="F89" s="296" t="s">
        <v>530</v>
      </c>
      <c r="G89" s="297"/>
      <c r="H89" s="273" t="s">
        <v>548</v>
      </c>
      <c r="I89" s="273" t="s">
        <v>526</v>
      </c>
      <c r="J89" s="273">
        <v>20</v>
      </c>
      <c r="K89" s="287"/>
    </row>
    <row r="90" ht="15" customHeight="1">
      <c r="B90" s="298"/>
      <c r="C90" s="273" t="s">
        <v>549</v>
      </c>
      <c r="D90" s="273"/>
      <c r="E90" s="273"/>
      <c r="F90" s="296" t="s">
        <v>530</v>
      </c>
      <c r="G90" s="297"/>
      <c r="H90" s="273" t="s">
        <v>550</v>
      </c>
      <c r="I90" s="273" t="s">
        <v>526</v>
      </c>
      <c r="J90" s="273">
        <v>50</v>
      </c>
      <c r="K90" s="287"/>
    </row>
    <row r="91" ht="15" customHeight="1">
      <c r="B91" s="298"/>
      <c r="C91" s="273" t="s">
        <v>551</v>
      </c>
      <c r="D91" s="273"/>
      <c r="E91" s="273"/>
      <c r="F91" s="296" t="s">
        <v>530</v>
      </c>
      <c r="G91" s="297"/>
      <c r="H91" s="273" t="s">
        <v>551</v>
      </c>
      <c r="I91" s="273" t="s">
        <v>526</v>
      </c>
      <c r="J91" s="273">
        <v>50</v>
      </c>
      <c r="K91" s="287"/>
    </row>
    <row r="92" ht="15" customHeight="1">
      <c r="B92" s="298"/>
      <c r="C92" s="273" t="s">
        <v>552</v>
      </c>
      <c r="D92" s="273"/>
      <c r="E92" s="273"/>
      <c r="F92" s="296" t="s">
        <v>530</v>
      </c>
      <c r="G92" s="297"/>
      <c r="H92" s="273" t="s">
        <v>553</v>
      </c>
      <c r="I92" s="273" t="s">
        <v>526</v>
      </c>
      <c r="J92" s="273">
        <v>255</v>
      </c>
      <c r="K92" s="287"/>
    </row>
    <row r="93" ht="15" customHeight="1">
      <c r="B93" s="298"/>
      <c r="C93" s="273" t="s">
        <v>554</v>
      </c>
      <c r="D93" s="273"/>
      <c r="E93" s="273"/>
      <c r="F93" s="296" t="s">
        <v>524</v>
      </c>
      <c r="G93" s="297"/>
      <c r="H93" s="273" t="s">
        <v>555</v>
      </c>
      <c r="I93" s="273" t="s">
        <v>556</v>
      </c>
      <c r="J93" s="273"/>
      <c r="K93" s="287"/>
    </row>
    <row r="94" ht="15" customHeight="1">
      <c r="B94" s="298"/>
      <c r="C94" s="273" t="s">
        <v>557</v>
      </c>
      <c r="D94" s="273"/>
      <c r="E94" s="273"/>
      <c r="F94" s="296" t="s">
        <v>524</v>
      </c>
      <c r="G94" s="297"/>
      <c r="H94" s="273" t="s">
        <v>558</v>
      </c>
      <c r="I94" s="273" t="s">
        <v>559</v>
      </c>
      <c r="J94" s="273"/>
      <c r="K94" s="287"/>
    </row>
    <row r="95" ht="15" customHeight="1">
      <c r="B95" s="298"/>
      <c r="C95" s="273" t="s">
        <v>560</v>
      </c>
      <c r="D95" s="273"/>
      <c r="E95" s="273"/>
      <c r="F95" s="296" t="s">
        <v>524</v>
      </c>
      <c r="G95" s="297"/>
      <c r="H95" s="273" t="s">
        <v>560</v>
      </c>
      <c r="I95" s="273" t="s">
        <v>559</v>
      </c>
      <c r="J95" s="273"/>
      <c r="K95" s="287"/>
    </row>
    <row r="96" ht="15" customHeight="1">
      <c r="B96" s="298"/>
      <c r="C96" s="273" t="s">
        <v>35</v>
      </c>
      <c r="D96" s="273"/>
      <c r="E96" s="273"/>
      <c r="F96" s="296" t="s">
        <v>524</v>
      </c>
      <c r="G96" s="297"/>
      <c r="H96" s="273" t="s">
        <v>561</v>
      </c>
      <c r="I96" s="273" t="s">
        <v>559</v>
      </c>
      <c r="J96" s="273"/>
      <c r="K96" s="287"/>
    </row>
    <row r="97" ht="15" customHeight="1">
      <c r="B97" s="298"/>
      <c r="C97" s="273" t="s">
        <v>45</v>
      </c>
      <c r="D97" s="273"/>
      <c r="E97" s="273"/>
      <c r="F97" s="296" t="s">
        <v>524</v>
      </c>
      <c r="G97" s="297"/>
      <c r="H97" s="273" t="s">
        <v>562</v>
      </c>
      <c r="I97" s="273" t="s">
        <v>559</v>
      </c>
      <c r="J97" s="273"/>
      <c r="K97" s="287"/>
    </row>
    <row r="98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ht="45" customHeight="1">
      <c r="B102" s="285"/>
      <c r="C102" s="286" t="s">
        <v>563</v>
      </c>
      <c r="D102" s="286"/>
      <c r="E102" s="286"/>
      <c r="F102" s="286"/>
      <c r="G102" s="286"/>
      <c r="H102" s="286"/>
      <c r="I102" s="286"/>
      <c r="J102" s="286"/>
      <c r="K102" s="287"/>
    </row>
    <row r="103" ht="17.25" customHeight="1">
      <c r="B103" s="285"/>
      <c r="C103" s="288" t="s">
        <v>518</v>
      </c>
      <c r="D103" s="288"/>
      <c r="E103" s="288"/>
      <c r="F103" s="288" t="s">
        <v>519</v>
      </c>
      <c r="G103" s="289"/>
      <c r="H103" s="288" t="s">
        <v>51</v>
      </c>
      <c r="I103" s="288" t="s">
        <v>54</v>
      </c>
      <c r="J103" s="288" t="s">
        <v>520</v>
      </c>
      <c r="K103" s="287"/>
    </row>
    <row r="104" ht="17.25" customHeight="1">
      <c r="B104" s="285"/>
      <c r="C104" s="290" t="s">
        <v>521</v>
      </c>
      <c r="D104" s="290"/>
      <c r="E104" s="290"/>
      <c r="F104" s="291" t="s">
        <v>522</v>
      </c>
      <c r="G104" s="292"/>
      <c r="H104" s="290"/>
      <c r="I104" s="290"/>
      <c r="J104" s="290" t="s">
        <v>523</v>
      </c>
      <c r="K104" s="287"/>
    </row>
    <row r="105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ht="15" customHeight="1">
      <c r="B106" s="285"/>
      <c r="C106" s="273" t="s">
        <v>50</v>
      </c>
      <c r="D106" s="295"/>
      <c r="E106" s="295"/>
      <c r="F106" s="296" t="s">
        <v>524</v>
      </c>
      <c r="G106" s="273"/>
      <c r="H106" s="273" t="s">
        <v>564</v>
      </c>
      <c r="I106" s="273" t="s">
        <v>526</v>
      </c>
      <c r="J106" s="273">
        <v>20</v>
      </c>
      <c r="K106" s="287"/>
    </row>
    <row r="107" ht="15" customHeight="1">
      <c r="B107" s="285"/>
      <c r="C107" s="273" t="s">
        <v>527</v>
      </c>
      <c r="D107" s="273"/>
      <c r="E107" s="273"/>
      <c r="F107" s="296" t="s">
        <v>524</v>
      </c>
      <c r="G107" s="273"/>
      <c r="H107" s="273" t="s">
        <v>564</v>
      </c>
      <c r="I107" s="273" t="s">
        <v>526</v>
      </c>
      <c r="J107" s="273">
        <v>120</v>
      </c>
      <c r="K107" s="287"/>
    </row>
    <row r="108" ht="15" customHeight="1">
      <c r="B108" s="298"/>
      <c r="C108" s="273" t="s">
        <v>529</v>
      </c>
      <c r="D108" s="273"/>
      <c r="E108" s="273"/>
      <c r="F108" s="296" t="s">
        <v>530</v>
      </c>
      <c r="G108" s="273"/>
      <c r="H108" s="273" t="s">
        <v>564</v>
      </c>
      <c r="I108" s="273" t="s">
        <v>526</v>
      </c>
      <c r="J108" s="273">
        <v>50</v>
      </c>
      <c r="K108" s="287"/>
    </row>
    <row r="109" ht="15" customHeight="1">
      <c r="B109" s="298"/>
      <c r="C109" s="273" t="s">
        <v>532</v>
      </c>
      <c r="D109" s="273"/>
      <c r="E109" s="273"/>
      <c r="F109" s="296" t="s">
        <v>524</v>
      </c>
      <c r="G109" s="273"/>
      <c r="H109" s="273" t="s">
        <v>564</v>
      </c>
      <c r="I109" s="273" t="s">
        <v>534</v>
      </c>
      <c r="J109" s="273"/>
      <c r="K109" s="287"/>
    </row>
    <row r="110" ht="15" customHeight="1">
      <c r="B110" s="298"/>
      <c r="C110" s="273" t="s">
        <v>543</v>
      </c>
      <c r="D110" s="273"/>
      <c r="E110" s="273"/>
      <c r="F110" s="296" t="s">
        <v>530</v>
      </c>
      <c r="G110" s="273"/>
      <c r="H110" s="273" t="s">
        <v>564</v>
      </c>
      <c r="I110" s="273" t="s">
        <v>526</v>
      </c>
      <c r="J110" s="273">
        <v>50</v>
      </c>
      <c r="K110" s="287"/>
    </row>
    <row r="111" ht="15" customHeight="1">
      <c r="B111" s="298"/>
      <c r="C111" s="273" t="s">
        <v>551</v>
      </c>
      <c r="D111" s="273"/>
      <c r="E111" s="273"/>
      <c r="F111" s="296" t="s">
        <v>530</v>
      </c>
      <c r="G111" s="273"/>
      <c r="H111" s="273" t="s">
        <v>564</v>
      </c>
      <c r="I111" s="273" t="s">
        <v>526</v>
      </c>
      <c r="J111" s="273">
        <v>50</v>
      </c>
      <c r="K111" s="287"/>
    </row>
    <row r="112" ht="15" customHeight="1">
      <c r="B112" s="298"/>
      <c r="C112" s="273" t="s">
        <v>549</v>
      </c>
      <c r="D112" s="273"/>
      <c r="E112" s="273"/>
      <c r="F112" s="296" t="s">
        <v>530</v>
      </c>
      <c r="G112" s="273"/>
      <c r="H112" s="273" t="s">
        <v>564</v>
      </c>
      <c r="I112" s="273" t="s">
        <v>526</v>
      </c>
      <c r="J112" s="273">
        <v>50</v>
      </c>
      <c r="K112" s="287"/>
    </row>
    <row r="113" ht="15" customHeight="1">
      <c r="B113" s="298"/>
      <c r="C113" s="273" t="s">
        <v>50</v>
      </c>
      <c r="D113" s="273"/>
      <c r="E113" s="273"/>
      <c r="F113" s="296" t="s">
        <v>524</v>
      </c>
      <c r="G113" s="273"/>
      <c r="H113" s="273" t="s">
        <v>565</v>
      </c>
      <c r="I113" s="273" t="s">
        <v>526</v>
      </c>
      <c r="J113" s="273">
        <v>20</v>
      </c>
      <c r="K113" s="287"/>
    </row>
    <row r="114" ht="15" customHeight="1">
      <c r="B114" s="298"/>
      <c r="C114" s="273" t="s">
        <v>566</v>
      </c>
      <c r="D114" s="273"/>
      <c r="E114" s="273"/>
      <c r="F114" s="296" t="s">
        <v>524</v>
      </c>
      <c r="G114" s="273"/>
      <c r="H114" s="273" t="s">
        <v>567</v>
      </c>
      <c r="I114" s="273" t="s">
        <v>526</v>
      </c>
      <c r="J114" s="273">
        <v>120</v>
      </c>
      <c r="K114" s="287"/>
    </row>
    <row r="115" ht="15" customHeight="1">
      <c r="B115" s="298"/>
      <c r="C115" s="273" t="s">
        <v>35</v>
      </c>
      <c r="D115" s="273"/>
      <c r="E115" s="273"/>
      <c r="F115" s="296" t="s">
        <v>524</v>
      </c>
      <c r="G115" s="273"/>
      <c r="H115" s="273" t="s">
        <v>568</v>
      </c>
      <c r="I115" s="273" t="s">
        <v>559</v>
      </c>
      <c r="J115" s="273"/>
      <c r="K115" s="287"/>
    </row>
    <row r="116" ht="15" customHeight="1">
      <c r="B116" s="298"/>
      <c r="C116" s="273" t="s">
        <v>45</v>
      </c>
      <c r="D116" s="273"/>
      <c r="E116" s="273"/>
      <c r="F116" s="296" t="s">
        <v>524</v>
      </c>
      <c r="G116" s="273"/>
      <c r="H116" s="273" t="s">
        <v>569</v>
      </c>
      <c r="I116" s="273" t="s">
        <v>559</v>
      </c>
      <c r="J116" s="273"/>
      <c r="K116" s="287"/>
    </row>
    <row r="117" ht="15" customHeight="1">
      <c r="B117" s="298"/>
      <c r="C117" s="273" t="s">
        <v>54</v>
      </c>
      <c r="D117" s="273"/>
      <c r="E117" s="273"/>
      <c r="F117" s="296" t="s">
        <v>524</v>
      </c>
      <c r="G117" s="273"/>
      <c r="H117" s="273" t="s">
        <v>570</v>
      </c>
      <c r="I117" s="273" t="s">
        <v>571</v>
      </c>
      <c r="J117" s="273"/>
      <c r="K117" s="287"/>
    </row>
    <row r="118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ht="45" customHeight="1">
      <c r="B122" s="314"/>
      <c r="C122" s="264" t="s">
        <v>572</v>
      </c>
      <c r="D122" s="264"/>
      <c r="E122" s="264"/>
      <c r="F122" s="264"/>
      <c r="G122" s="264"/>
      <c r="H122" s="264"/>
      <c r="I122" s="264"/>
      <c r="J122" s="264"/>
      <c r="K122" s="315"/>
    </row>
    <row r="123" ht="17.25" customHeight="1">
      <c r="B123" s="316"/>
      <c r="C123" s="288" t="s">
        <v>518</v>
      </c>
      <c r="D123" s="288"/>
      <c r="E123" s="288"/>
      <c r="F123" s="288" t="s">
        <v>519</v>
      </c>
      <c r="G123" s="289"/>
      <c r="H123" s="288" t="s">
        <v>51</v>
      </c>
      <c r="I123" s="288" t="s">
        <v>54</v>
      </c>
      <c r="J123" s="288" t="s">
        <v>520</v>
      </c>
      <c r="K123" s="317"/>
    </row>
    <row r="124" ht="17.25" customHeight="1">
      <c r="B124" s="316"/>
      <c r="C124" s="290" t="s">
        <v>521</v>
      </c>
      <c r="D124" s="290"/>
      <c r="E124" s="290"/>
      <c r="F124" s="291" t="s">
        <v>522</v>
      </c>
      <c r="G124" s="292"/>
      <c r="H124" s="290"/>
      <c r="I124" s="290"/>
      <c r="J124" s="290" t="s">
        <v>523</v>
      </c>
      <c r="K124" s="317"/>
    </row>
    <row r="125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ht="15" customHeight="1">
      <c r="B126" s="318"/>
      <c r="C126" s="273" t="s">
        <v>527</v>
      </c>
      <c r="D126" s="295"/>
      <c r="E126" s="295"/>
      <c r="F126" s="296" t="s">
        <v>524</v>
      </c>
      <c r="G126" s="273"/>
      <c r="H126" s="273" t="s">
        <v>564</v>
      </c>
      <c r="I126" s="273" t="s">
        <v>526</v>
      </c>
      <c r="J126" s="273">
        <v>120</v>
      </c>
      <c r="K126" s="321"/>
    </row>
    <row r="127" ht="15" customHeight="1">
      <c r="B127" s="318"/>
      <c r="C127" s="273" t="s">
        <v>573</v>
      </c>
      <c r="D127" s="273"/>
      <c r="E127" s="273"/>
      <c r="F127" s="296" t="s">
        <v>524</v>
      </c>
      <c r="G127" s="273"/>
      <c r="H127" s="273" t="s">
        <v>574</v>
      </c>
      <c r="I127" s="273" t="s">
        <v>526</v>
      </c>
      <c r="J127" s="273" t="s">
        <v>575</v>
      </c>
      <c r="K127" s="321"/>
    </row>
    <row r="128" ht="15" customHeight="1">
      <c r="B128" s="318"/>
      <c r="C128" s="273" t="s">
        <v>472</v>
      </c>
      <c r="D128" s="273"/>
      <c r="E128" s="273"/>
      <c r="F128" s="296" t="s">
        <v>524</v>
      </c>
      <c r="G128" s="273"/>
      <c r="H128" s="273" t="s">
        <v>576</v>
      </c>
      <c r="I128" s="273" t="s">
        <v>526</v>
      </c>
      <c r="J128" s="273" t="s">
        <v>575</v>
      </c>
      <c r="K128" s="321"/>
    </row>
    <row r="129" ht="15" customHeight="1">
      <c r="B129" s="318"/>
      <c r="C129" s="273" t="s">
        <v>535</v>
      </c>
      <c r="D129" s="273"/>
      <c r="E129" s="273"/>
      <c r="F129" s="296" t="s">
        <v>530</v>
      </c>
      <c r="G129" s="273"/>
      <c r="H129" s="273" t="s">
        <v>536</v>
      </c>
      <c r="I129" s="273" t="s">
        <v>526</v>
      </c>
      <c r="J129" s="273">
        <v>15</v>
      </c>
      <c r="K129" s="321"/>
    </row>
    <row r="130" ht="15" customHeight="1">
      <c r="B130" s="318"/>
      <c r="C130" s="299" t="s">
        <v>537</v>
      </c>
      <c r="D130" s="299"/>
      <c r="E130" s="299"/>
      <c r="F130" s="300" t="s">
        <v>530</v>
      </c>
      <c r="G130" s="299"/>
      <c r="H130" s="299" t="s">
        <v>538</v>
      </c>
      <c r="I130" s="299" t="s">
        <v>526</v>
      </c>
      <c r="J130" s="299">
        <v>15</v>
      </c>
      <c r="K130" s="321"/>
    </row>
    <row r="131" ht="15" customHeight="1">
      <c r="B131" s="318"/>
      <c r="C131" s="299" t="s">
        <v>539</v>
      </c>
      <c r="D131" s="299"/>
      <c r="E131" s="299"/>
      <c r="F131" s="300" t="s">
        <v>530</v>
      </c>
      <c r="G131" s="299"/>
      <c r="H131" s="299" t="s">
        <v>540</v>
      </c>
      <c r="I131" s="299" t="s">
        <v>526</v>
      </c>
      <c r="J131" s="299">
        <v>20</v>
      </c>
      <c r="K131" s="321"/>
    </row>
    <row r="132" ht="15" customHeight="1">
      <c r="B132" s="318"/>
      <c r="C132" s="299" t="s">
        <v>541</v>
      </c>
      <c r="D132" s="299"/>
      <c r="E132" s="299"/>
      <c r="F132" s="300" t="s">
        <v>530</v>
      </c>
      <c r="G132" s="299"/>
      <c r="H132" s="299" t="s">
        <v>542</v>
      </c>
      <c r="I132" s="299" t="s">
        <v>526</v>
      </c>
      <c r="J132" s="299">
        <v>20</v>
      </c>
      <c r="K132" s="321"/>
    </row>
    <row r="133" ht="15" customHeight="1">
      <c r="B133" s="318"/>
      <c r="C133" s="273" t="s">
        <v>529</v>
      </c>
      <c r="D133" s="273"/>
      <c r="E133" s="273"/>
      <c r="F133" s="296" t="s">
        <v>530</v>
      </c>
      <c r="G133" s="273"/>
      <c r="H133" s="273" t="s">
        <v>564</v>
      </c>
      <c r="I133" s="273" t="s">
        <v>526</v>
      </c>
      <c r="J133" s="273">
        <v>50</v>
      </c>
      <c r="K133" s="321"/>
    </row>
    <row r="134" ht="15" customHeight="1">
      <c r="B134" s="318"/>
      <c r="C134" s="273" t="s">
        <v>543</v>
      </c>
      <c r="D134" s="273"/>
      <c r="E134" s="273"/>
      <c r="F134" s="296" t="s">
        <v>530</v>
      </c>
      <c r="G134" s="273"/>
      <c r="H134" s="273" t="s">
        <v>564</v>
      </c>
      <c r="I134" s="273" t="s">
        <v>526</v>
      </c>
      <c r="J134" s="273">
        <v>50</v>
      </c>
      <c r="K134" s="321"/>
    </row>
    <row r="135" ht="15" customHeight="1">
      <c r="B135" s="318"/>
      <c r="C135" s="273" t="s">
        <v>549</v>
      </c>
      <c r="D135" s="273"/>
      <c r="E135" s="273"/>
      <c r="F135" s="296" t="s">
        <v>530</v>
      </c>
      <c r="G135" s="273"/>
      <c r="H135" s="273" t="s">
        <v>564</v>
      </c>
      <c r="I135" s="273" t="s">
        <v>526</v>
      </c>
      <c r="J135" s="273">
        <v>50</v>
      </c>
      <c r="K135" s="321"/>
    </row>
    <row r="136" ht="15" customHeight="1">
      <c r="B136" s="318"/>
      <c r="C136" s="273" t="s">
        <v>551</v>
      </c>
      <c r="D136" s="273"/>
      <c r="E136" s="273"/>
      <c r="F136" s="296" t="s">
        <v>530</v>
      </c>
      <c r="G136" s="273"/>
      <c r="H136" s="273" t="s">
        <v>564</v>
      </c>
      <c r="I136" s="273" t="s">
        <v>526</v>
      </c>
      <c r="J136" s="273">
        <v>50</v>
      </c>
      <c r="K136" s="321"/>
    </row>
    <row r="137" ht="15" customHeight="1">
      <c r="B137" s="318"/>
      <c r="C137" s="273" t="s">
        <v>552</v>
      </c>
      <c r="D137" s="273"/>
      <c r="E137" s="273"/>
      <c r="F137" s="296" t="s">
        <v>530</v>
      </c>
      <c r="G137" s="273"/>
      <c r="H137" s="273" t="s">
        <v>577</v>
      </c>
      <c r="I137" s="273" t="s">
        <v>526</v>
      </c>
      <c r="J137" s="273">
        <v>255</v>
      </c>
      <c r="K137" s="321"/>
    </row>
    <row r="138" ht="15" customHeight="1">
      <c r="B138" s="318"/>
      <c r="C138" s="273" t="s">
        <v>554</v>
      </c>
      <c r="D138" s="273"/>
      <c r="E138" s="273"/>
      <c r="F138" s="296" t="s">
        <v>524</v>
      </c>
      <c r="G138" s="273"/>
      <c r="H138" s="273" t="s">
        <v>578</v>
      </c>
      <c r="I138" s="273" t="s">
        <v>556</v>
      </c>
      <c r="J138" s="273"/>
      <c r="K138" s="321"/>
    </row>
    <row r="139" ht="15" customHeight="1">
      <c r="B139" s="318"/>
      <c r="C139" s="273" t="s">
        <v>557</v>
      </c>
      <c r="D139" s="273"/>
      <c r="E139" s="273"/>
      <c r="F139" s="296" t="s">
        <v>524</v>
      </c>
      <c r="G139" s="273"/>
      <c r="H139" s="273" t="s">
        <v>579</v>
      </c>
      <c r="I139" s="273" t="s">
        <v>559</v>
      </c>
      <c r="J139" s="273"/>
      <c r="K139" s="321"/>
    </row>
    <row r="140" ht="15" customHeight="1">
      <c r="B140" s="318"/>
      <c r="C140" s="273" t="s">
        <v>560</v>
      </c>
      <c r="D140" s="273"/>
      <c r="E140" s="273"/>
      <c r="F140" s="296" t="s">
        <v>524</v>
      </c>
      <c r="G140" s="273"/>
      <c r="H140" s="273" t="s">
        <v>560</v>
      </c>
      <c r="I140" s="273" t="s">
        <v>559</v>
      </c>
      <c r="J140" s="273"/>
      <c r="K140" s="321"/>
    </row>
    <row r="141" ht="15" customHeight="1">
      <c r="B141" s="318"/>
      <c r="C141" s="273" t="s">
        <v>35</v>
      </c>
      <c r="D141" s="273"/>
      <c r="E141" s="273"/>
      <c r="F141" s="296" t="s">
        <v>524</v>
      </c>
      <c r="G141" s="273"/>
      <c r="H141" s="273" t="s">
        <v>580</v>
      </c>
      <c r="I141" s="273" t="s">
        <v>559</v>
      </c>
      <c r="J141" s="273"/>
      <c r="K141" s="321"/>
    </row>
    <row r="142" ht="15" customHeight="1">
      <c r="B142" s="318"/>
      <c r="C142" s="273" t="s">
        <v>581</v>
      </c>
      <c r="D142" s="273"/>
      <c r="E142" s="273"/>
      <c r="F142" s="296" t="s">
        <v>524</v>
      </c>
      <c r="G142" s="273"/>
      <c r="H142" s="273" t="s">
        <v>582</v>
      </c>
      <c r="I142" s="273" t="s">
        <v>559</v>
      </c>
      <c r="J142" s="273"/>
      <c r="K142" s="321"/>
    </row>
    <row r="143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ht="45" customHeight="1">
      <c r="B147" s="285"/>
      <c r="C147" s="286" t="s">
        <v>583</v>
      </c>
      <c r="D147" s="286"/>
      <c r="E147" s="286"/>
      <c r="F147" s="286"/>
      <c r="G147" s="286"/>
      <c r="H147" s="286"/>
      <c r="I147" s="286"/>
      <c r="J147" s="286"/>
      <c r="K147" s="287"/>
    </row>
    <row r="148" ht="17.25" customHeight="1">
      <c r="B148" s="285"/>
      <c r="C148" s="288" t="s">
        <v>518</v>
      </c>
      <c r="D148" s="288"/>
      <c r="E148" s="288"/>
      <c r="F148" s="288" t="s">
        <v>519</v>
      </c>
      <c r="G148" s="289"/>
      <c r="H148" s="288" t="s">
        <v>51</v>
      </c>
      <c r="I148" s="288" t="s">
        <v>54</v>
      </c>
      <c r="J148" s="288" t="s">
        <v>520</v>
      </c>
      <c r="K148" s="287"/>
    </row>
    <row r="149" ht="17.25" customHeight="1">
      <c r="B149" s="285"/>
      <c r="C149" s="290" t="s">
        <v>521</v>
      </c>
      <c r="D149" s="290"/>
      <c r="E149" s="290"/>
      <c r="F149" s="291" t="s">
        <v>522</v>
      </c>
      <c r="G149" s="292"/>
      <c r="H149" s="290"/>
      <c r="I149" s="290"/>
      <c r="J149" s="290" t="s">
        <v>523</v>
      </c>
      <c r="K149" s="287"/>
    </row>
    <row r="150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ht="15" customHeight="1">
      <c r="B151" s="298"/>
      <c r="C151" s="325" t="s">
        <v>527</v>
      </c>
      <c r="D151" s="273"/>
      <c r="E151" s="273"/>
      <c r="F151" s="326" t="s">
        <v>524</v>
      </c>
      <c r="G151" s="273"/>
      <c r="H151" s="325" t="s">
        <v>564</v>
      </c>
      <c r="I151" s="325" t="s">
        <v>526</v>
      </c>
      <c r="J151" s="325">
        <v>120</v>
      </c>
      <c r="K151" s="321"/>
    </row>
    <row r="152" ht="15" customHeight="1">
      <c r="B152" s="298"/>
      <c r="C152" s="325" t="s">
        <v>573</v>
      </c>
      <c r="D152" s="273"/>
      <c r="E152" s="273"/>
      <c r="F152" s="326" t="s">
        <v>524</v>
      </c>
      <c r="G152" s="273"/>
      <c r="H152" s="325" t="s">
        <v>584</v>
      </c>
      <c r="I152" s="325" t="s">
        <v>526</v>
      </c>
      <c r="J152" s="325" t="s">
        <v>575</v>
      </c>
      <c r="K152" s="321"/>
    </row>
    <row r="153" ht="15" customHeight="1">
      <c r="B153" s="298"/>
      <c r="C153" s="325" t="s">
        <v>472</v>
      </c>
      <c r="D153" s="273"/>
      <c r="E153" s="273"/>
      <c r="F153" s="326" t="s">
        <v>524</v>
      </c>
      <c r="G153" s="273"/>
      <c r="H153" s="325" t="s">
        <v>585</v>
      </c>
      <c r="I153" s="325" t="s">
        <v>526</v>
      </c>
      <c r="J153" s="325" t="s">
        <v>575</v>
      </c>
      <c r="K153" s="321"/>
    </row>
    <row r="154" ht="15" customHeight="1">
      <c r="B154" s="298"/>
      <c r="C154" s="325" t="s">
        <v>529</v>
      </c>
      <c r="D154" s="273"/>
      <c r="E154" s="273"/>
      <c r="F154" s="326" t="s">
        <v>530</v>
      </c>
      <c r="G154" s="273"/>
      <c r="H154" s="325" t="s">
        <v>564</v>
      </c>
      <c r="I154" s="325" t="s">
        <v>526</v>
      </c>
      <c r="J154" s="325">
        <v>50</v>
      </c>
      <c r="K154" s="321"/>
    </row>
    <row r="155" ht="15" customHeight="1">
      <c r="B155" s="298"/>
      <c r="C155" s="325" t="s">
        <v>532</v>
      </c>
      <c r="D155" s="273"/>
      <c r="E155" s="273"/>
      <c r="F155" s="326" t="s">
        <v>524</v>
      </c>
      <c r="G155" s="273"/>
      <c r="H155" s="325" t="s">
        <v>564</v>
      </c>
      <c r="I155" s="325" t="s">
        <v>534</v>
      </c>
      <c r="J155" s="325"/>
      <c r="K155" s="321"/>
    </row>
    <row r="156" ht="15" customHeight="1">
      <c r="B156" s="298"/>
      <c r="C156" s="325" t="s">
        <v>543</v>
      </c>
      <c r="D156" s="273"/>
      <c r="E156" s="273"/>
      <c r="F156" s="326" t="s">
        <v>530</v>
      </c>
      <c r="G156" s="273"/>
      <c r="H156" s="325" t="s">
        <v>564</v>
      </c>
      <c r="I156" s="325" t="s">
        <v>526</v>
      </c>
      <c r="J156" s="325">
        <v>50</v>
      </c>
      <c r="K156" s="321"/>
    </row>
    <row r="157" ht="15" customHeight="1">
      <c r="B157" s="298"/>
      <c r="C157" s="325" t="s">
        <v>551</v>
      </c>
      <c r="D157" s="273"/>
      <c r="E157" s="273"/>
      <c r="F157" s="326" t="s">
        <v>530</v>
      </c>
      <c r="G157" s="273"/>
      <c r="H157" s="325" t="s">
        <v>564</v>
      </c>
      <c r="I157" s="325" t="s">
        <v>526</v>
      </c>
      <c r="J157" s="325">
        <v>50</v>
      </c>
      <c r="K157" s="321"/>
    </row>
    <row r="158" ht="15" customHeight="1">
      <c r="B158" s="298"/>
      <c r="C158" s="325" t="s">
        <v>549</v>
      </c>
      <c r="D158" s="273"/>
      <c r="E158" s="273"/>
      <c r="F158" s="326" t="s">
        <v>530</v>
      </c>
      <c r="G158" s="273"/>
      <c r="H158" s="325" t="s">
        <v>564</v>
      </c>
      <c r="I158" s="325" t="s">
        <v>526</v>
      </c>
      <c r="J158" s="325">
        <v>50</v>
      </c>
      <c r="K158" s="321"/>
    </row>
    <row r="159" ht="15" customHeight="1">
      <c r="B159" s="298"/>
      <c r="C159" s="325" t="s">
        <v>91</v>
      </c>
      <c r="D159" s="273"/>
      <c r="E159" s="273"/>
      <c r="F159" s="326" t="s">
        <v>524</v>
      </c>
      <c r="G159" s="273"/>
      <c r="H159" s="325" t="s">
        <v>586</v>
      </c>
      <c r="I159" s="325" t="s">
        <v>526</v>
      </c>
      <c r="J159" s="325" t="s">
        <v>587</v>
      </c>
      <c r="K159" s="321"/>
    </row>
    <row r="160" ht="15" customHeight="1">
      <c r="B160" s="298"/>
      <c r="C160" s="325" t="s">
        <v>588</v>
      </c>
      <c r="D160" s="273"/>
      <c r="E160" s="273"/>
      <c r="F160" s="326" t="s">
        <v>524</v>
      </c>
      <c r="G160" s="273"/>
      <c r="H160" s="325" t="s">
        <v>589</v>
      </c>
      <c r="I160" s="325" t="s">
        <v>559</v>
      </c>
      <c r="J160" s="325"/>
      <c r="K160" s="321"/>
    </row>
    <row r="161" ht="15" customHeight="1">
      <c r="B161" s="327"/>
      <c r="C161" s="307"/>
      <c r="D161" s="307"/>
      <c r="E161" s="307"/>
      <c r="F161" s="307"/>
      <c r="G161" s="307"/>
      <c r="H161" s="307"/>
      <c r="I161" s="307"/>
      <c r="J161" s="307"/>
      <c r="K161" s="328"/>
    </row>
    <row r="162" ht="18.75" customHeight="1">
      <c r="B162" s="309"/>
      <c r="C162" s="319"/>
      <c r="D162" s="319"/>
      <c r="E162" s="319"/>
      <c r="F162" s="329"/>
      <c r="G162" s="319"/>
      <c r="H162" s="319"/>
      <c r="I162" s="319"/>
      <c r="J162" s="319"/>
      <c r="K162" s="309"/>
    </row>
    <row r="163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ht="7.5" customHeight="1">
      <c r="B164" s="260"/>
      <c r="C164" s="261"/>
      <c r="D164" s="261"/>
      <c r="E164" s="261"/>
      <c r="F164" s="261"/>
      <c r="G164" s="261"/>
      <c r="H164" s="261"/>
      <c r="I164" s="261"/>
      <c r="J164" s="261"/>
      <c r="K164" s="262"/>
    </row>
    <row r="165" ht="45" customHeight="1">
      <c r="B165" s="263"/>
      <c r="C165" s="264" t="s">
        <v>590</v>
      </c>
      <c r="D165" s="264"/>
      <c r="E165" s="264"/>
      <c r="F165" s="264"/>
      <c r="G165" s="264"/>
      <c r="H165" s="264"/>
      <c r="I165" s="264"/>
      <c r="J165" s="264"/>
      <c r="K165" s="265"/>
    </row>
    <row r="166" ht="17.25" customHeight="1">
      <c r="B166" s="263"/>
      <c r="C166" s="288" t="s">
        <v>518</v>
      </c>
      <c r="D166" s="288"/>
      <c r="E166" s="288"/>
      <c r="F166" s="288" t="s">
        <v>519</v>
      </c>
      <c r="G166" s="330"/>
      <c r="H166" s="331" t="s">
        <v>51</v>
      </c>
      <c r="I166" s="331" t="s">
        <v>54</v>
      </c>
      <c r="J166" s="288" t="s">
        <v>520</v>
      </c>
      <c r="K166" s="265"/>
    </row>
    <row r="167" ht="17.25" customHeight="1">
      <c r="B167" s="266"/>
      <c r="C167" s="290" t="s">
        <v>521</v>
      </c>
      <c r="D167" s="290"/>
      <c r="E167" s="290"/>
      <c r="F167" s="291" t="s">
        <v>522</v>
      </c>
      <c r="G167" s="332"/>
      <c r="H167" s="333"/>
      <c r="I167" s="333"/>
      <c r="J167" s="290" t="s">
        <v>523</v>
      </c>
      <c r="K167" s="268"/>
    </row>
    <row r="168" ht="5.25" customHeight="1">
      <c r="B168" s="298"/>
      <c r="C168" s="293"/>
      <c r="D168" s="293"/>
      <c r="E168" s="293"/>
      <c r="F168" s="293"/>
      <c r="G168" s="294"/>
      <c r="H168" s="293"/>
      <c r="I168" s="293"/>
      <c r="J168" s="293"/>
      <c r="K168" s="321"/>
    </row>
    <row r="169" ht="15" customHeight="1">
      <c r="B169" s="298"/>
      <c r="C169" s="273" t="s">
        <v>527</v>
      </c>
      <c r="D169" s="273"/>
      <c r="E169" s="273"/>
      <c r="F169" s="296" t="s">
        <v>524</v>
      </c>
      <c r="G169" s="273"/>
      <c r="H169" s="273" t="s">
        <v>564</v>
      </c>
      <c r="I169" s="273" t="s">
        <v>526</v>
      </c>
      <c r="J169" s="273">
        <v>120</v>
      </c>
      <c r="K169" s="321"/>
    </row>
    <row r="170" ht="15" customHeight="1">
      <c r="B170" s="298"/>
      <c r="C170" s="273" t="s">
        <v>573</v>
      </c>
      <c r="D170" s="273"/>
      <c r="E170" s="273"/>
      <c r="F170" s="296" t="s">
        <v>524</v>
      </c>
      <c r="G170" s="273"/>
      <c r="H170" s="273" t="s">
        <v>574</v>
      </c>
      <c r="I170" s="273" t="s">
        <v>526</v>
      </c>
      <c r="J170" s="273" t="s">
        <v>575</v>
      </c>
      <c r="K170" s="321"/>
    </row>
    <row r="171" ht="15" customHeight="1">
      <c r="B171" s="298"/>
      <c r="C171" s="273" t="s">
        <v>472</v>
      </c>
      <c r="D171" s="273"/>
      <c r="E171" s="273"/>
      <c r="F171" s="296" t="s">
        <v>524</v>
      </c>
      <c r="G171" s="273"/>
      <c r="H171" s="273" t="s">
        <v>591</v>
      </c>
      <c r="I171" s="273" t="s">
        <v>526</v>
      </c>
      <c r="J171" s="273" t="s">
        <v>575</v>
      </c>
      <c r="K171" s="321"/>
    </row>
    <row r="172" ht="15" customHeight="1">
      <c r="B172" s="298"/>
      <c r="C172" s="273" t="s">
        <v>529</v>
      </c>
      <c r="D172" s="273"/>
      <c r="E172" s="273"/>
      <c r="F172" s="296" t="s">
        <v>530</v>
      </c>
      <c r="G172" s="273"/>
      <c r="H172" s="273" t="s">
        <v>591</v>
      </c>
      <c r="I172" s="273" t="s">
        <v>526</v>
      </c>
      <c r="J172" s="273">
        <v>50</v>
      </c>
      <c r="K172" s="321"/>
    </row>
    <row r="173" ht="15" customHeight="1">
      <c r="B173" s="298"/>
      <c r="C173" s="273" t="s">
        <v>532</v>
      </c>
      <c r="D173" s="273"/>
      <c r="E173" s="273"/>
      <c r="F173" s="296" t="s">
        <v>524</v>
      </c>
      <c r="G173" s="273"/>
      <c r="H173" s="273" t="s">
        <v>591</v>
      </c>
      <c r="I173" s="273" t="s">
        <v>534</v>
      </c>
      <c r="J173" s="273"/>
      <c r="K173" s="321"/>
    </row>
    <row r="174" ht="15" customHeight="1">
      <c r="B174" s="298"/>
      <c r="C174" s="273" t="s">
        <v>543</v>
      </c>
      <c r="D174" s="273"/>
      <c r="E174" s="273"/>
      <c r="F174" s="296" t="s">
        <v>530</v>
      </c>
      <c r="G174" s="273"/>
      <c r="H174" s="273" t="s">
        <v>591</v>
      </c>
      <c r="I174" s="273" t="s">
        <v>526</v>
      </c>
      <c r="J174" s="273">
        <v>50</v>
      </c>
      <c r="K174" s="321"/>
    </row>
    <row r="175" ht="15" customHeight="1">
      <c r="B175" s="298"/>
      <c r="C175" s="273" t="s">
        <v>551</v>
      </c>
      <c r="D175" s="273"/>
      <c r="E175" s="273"/>
      <c r="F175" s="296" t="s">
        <v>530</v>
      </c>
      <c r="G175" s="273"/>
      <c r="H175" s="273" t="s">
        <v>591</v>
      </c>
      <c r="I175" s="273" t="s">
        <v>526</v>
      </c>
      <c r="J175" s="273">
        <v>50</v>
      </c>
      <c r="K175" s="321"/>
    </row>
    <row r="176" ht="15" customHeight="1">
      <c r="B176" s="298"/>
      <c r="C176" s="273" t="s">
        <v>549</v>
      </c>
      <c r="D176" s="273"/>
      <c r="E176" s="273"/>
      <c r="F176" s="296" t="s">
        <v>530</v>
      </c>
      <c r="G176" s="273"/>
      <c r="H176" s="273" t="s">
        <v>591</v>
      </c>
      <c r="I176" s="273" t="s">
        <v>526</v>
      </c>
      <c r="J176" s="273">
        <v>50</v>
      </c>
      <c r="K176" s="321"/>
    </row>
    <row r="177" ht="15" customHeight="1">
      <c r="B177" s="298"/>
      <c r="C177" s="273" t="s">
        <v>99</v>
      </c>
      <c r="D177" s="273"/>
      <c r="E177" s="273"/>
      <c r="F177" s="296" t="s">
        <v>524</v>
      </c>
      <c r="G177" s="273"/>
      <c r="H177" s="273" t="s">
        <v>592</v>
      </c>
      <c r="I177" s="273" t="s">
        <v>593</v>
      </c>
      <c r="J177" s="273"/>
      <c r="K177" s="321"/>
    </row>
    <row r="178" ht="15" customHeight="1">
      <c r="B178" s="298"/>
      <c r="C178" s="273" t="s">
        <v>54</v>
      </c>
      <c r="D178" s="273"/>
      <c r="E178" s="273"/>
      <c r="F178" s="296" t="s">
        <v>524</v>
      </c>
      <c r="G178" s="273"/>
      <c r="H178" s="273" t="s">
        <v>594</v>
      </c>
      <c r="I178" s="273" t="s">
        <v>595</v>
      </c>
      <c r="J178" s="273">
        <v>1</v>
      </c>
      <c r="K178" s="321"/>
    </row>
    <row r="179" ht="15" customHeight="1">
      <c r="B179" s="298"/>
      <c r="C179" s="273" t="s">
        <v>50</v>
      </c>
      <c r="D179" s="273"/>
      <c r="E179" s="273"/>
      <c r="F179" s="296" t="s">
        <v>524</v>
      </c>
      <c r="G179" s="273"/>
      <c r="H179" s="273" t="s">
        <v>596</v>
      </c>
      <c r="I179" s="273" t="s">
        <v>526</v>
      </c>
      <c r="J179" s="273">
        <v>20</v>
      </c>
      <c r="K179" s="321"/>
    </row>
    <row r="180" ht="15" customHeight="1">
      <c r="B180" s="298"/>
      <c r="C180" s="273" t="s">
        <v>51</v>
      </c>
      <c r="D180" s="273"/>
      <c r="E180" s="273"/>
      <c r="F180" s="296" t="s">
        <v>524</v>
      </c>
      <c r="G180" s="273"/>
      <c r="H180" s="273" t="s">
        <v>597</v>
      </c>
      <c r="I180" s="273" t="s">
        <v>526</v>
      </c>
      <c r="J180" s="273">
        <v>255</v>
      </c>
      <c r="K180" s="321"/>
    </row>
    <row r="181" ht="15" customHeight="1">
      <c r="B181" s="298"/>
      <c r="C181" s="273" t="s">
        <v>100</v>
      </c>
      <c r="D181" s="273"/>
      <c r="E181" s="273"/>
      <c r="F181" s="296" t="s">
        <v>524</v>
      </c>
      <c r="G181" s="273"/>
      <c r="H181" s="273" t="s">
        <v>488</v>
      </c>
      <c r="I181" s="273" t="s">
        <v>526</v>
      </c>
      <c r="J181" s="273">
        <v>10</v>
      </c>
      <c r="K181" s="321"/>
    </row>
    <row r="182" ht="15" customHeight="1">
      <c r="B182" s="298"/>
      <c r="C182" s="273" t="s">
        <v>101</v>
      </c>
      <c r="D182" s="273"/>
      <c r="E182" s="273"/>
      <c r="F182" s="296" t="s">
        <v>524</v>
      </c>
      <c r="G182" s="273"/>
      <c r="H182" s="273" t="s">
        <v>598</v>
      </c>
      <c r="I182" s="273" t="s">
        <v>559</v>
      </c>
      <c r="J182" s="273"/>
      <c r="K182" s="321"/>
    </row>
    <row r="183" ht="15" customHeight="1">
      <c r="B183" s="298"/>
      <c r="C183" s="273" t="s">
        <v>599</v>
      </c>
      <c r="D183" s="273"/>
      <c r="E183" s="273"/>
      <c r="F183" s="296" t="s">
        <v>524</v>
      </c>
      <c r="G183" s="273"/>
      <c r="H183" s="273" t="s">
        <v>600</v>
      </c>
      <c r="I183" s="273" t="s">
        <v>559</v>
      </c>
      <c r="J183" s="273"/>
      <c r="K183" s="321"/>
    </row>
    <row r="184" ht="15" customHeight="1">
      <c r="B184" s="298"/>
      <c r="C184" s="273" t="s">
        <v>588</v>
      </c>
      <c r="D184" s="273"/>
      <c r="E184" s="273"/>
      <c r="F184" s="296" t="s">
        <v>524</v>
      </c>
      <c r="G184" s="273"/>
      <c r="H184" s="273" t="s">
        <v>601</v>
      </c>
      <c r="I184" s="273" t="s">
        <v>559</v>
      </c>
      <c r="J184" s="273"/>
      <c r="K184" s="321"/>
    </row>
    <row r="185" ht="15" customHeight="1">
      <c r="B185" s="298"/>
      <c r="C185" s="273" t="s">
        <v>103</v>
      </c>
      <c r="D185" s="273"/>
      <c r="E185" s="273"/>
      <c r="F185" s="296" t="s">
        <v>530</v>
      </c>
      <c r="G185" s="273"/>
      <c r="H185" s="273" t="s">
        <v>602</v>
      </c>
      <c r="I185" s="273" t="s">
        <v>526</v>
      </c>
      <c r="J185" s="273">
        <v>50</v>
      </c>
      <c r="K185" s="321"/>
    </row>
    <row r="186" ht="15" customHeight="1">
      <c r="B186" s="298"/>
      <c r="C186" s="273" t="s">
        <v>603</v>
      </c>
      <c r="D186" s="273"/>
      <c r="E186" s="273"/>
      <c r="F186" s="296" t="s">
        <v>530</v>
      </c>
      <c r="G186" s="273"/>
      <c r="H186" s="273" t="s">
        <v>604</v>
      </c>
      <c r="I186" s="273" t="s">
        <v>605</v>
      </c>
      <c r="J186" s="273"/>
      <c r="K186" s="321"/>
    </row>
    <row r="187" ht="15" customHeight="1">
      <c r="B187" s="298"/>
      <c r="C187" s="273" t="s">
        <v>606</v>
      </c>
      <c r="D187" s="273"/>
      <c r="E187" s="273"/>
      <c r="F187" s="296" t="s">
        <v>530</v>
      </c>
      <c r="G187" s="273"/>
      <c r="H187" s="273" t="s">
        <v>607</v>
      </c>
      <c r="I187" s="273" t="s">
        <v>605</v>
      </c>
      <c r="J187" s="273"/>
      <c r="K187" s="321"/>
    </row>
    <row r="188" ht="15" customHeight="1">
      <c r="B188" s="298"/>
      <c r="C188" s="273" t="s">
        <v>608</v>
      </c>
      <c r="D188" s="273"/>
      <c r="E188" s="273"/>
      <c r="F188" s="296" t="s">
        <v>530</v>
      </c>
      <c r="G188" s="273"/>
      <c r="H188" s="273" t="s">
        <v>609</v>
      </c>
      <c r="I188" s="273" t="s">
        <v>605</v>
      </c>
      <c r="J188" s="273"/>
      <c r="K188" s="321"/>
    </row>
    <row r="189" ht="15" customHeight="1">
      <c r="B189" s="298"/>
      <c r="C189" s="334" t="s">
        <v>610</v>
      </c>
      <c r="D189" s="273"/>
      <c r="E189" s="273"/>
      <c r="F189" s="296" t="s">
        <v>530</v>
      </c>
      <c r="G189" s="273"/>
      <c r="H189" s="273" t="s">
        <v>611</v>
      </c>
      <c r="I189" s="273" t="s">
        <v>612</v>
      </c>
      <c r="J189" s="335" t="s">
        <v>613</v>
      </c>
      <c r="K189" s="321"/>
    </row>
    <row r="190" s="16" customFormat="1" ht="15" customHeight="1">
      <c r="B190" s="336"/>
      <c r="C190" s="337" t="s">
        <v>614</v>
      </c>
      <c r="D190" s="338"/>
      <c r="E190" s="338"/>
      <c r="F190" s="339" t="s">
        <v>530</v>
      </c>
      <c r="G190" s="338"/>
      <c r="H190" s="338" t="s">
        <v>615</v>
      </c>
      <c r="I190" s="338" t="s">
        <v>612</v>
      </c>
      <c r="J190" s="340" t="s">
        <v>613</v>
      </c>
      <c r="K190" s="341"/>
    </row>
    <row r="191" ht="15" customHeight="1">
      <c r="B191" s="298"/>
      <c r="C191" s="334" t="s">
        <v>39</v>
      </c>
      <c r="D191" s="273"/>
      <c r="E191" s="273"/>
      <c r="F191" s="296" t="s">
        <v>524</v>
      </c>
      <c r="G191" s="273"/>
      <c r="H191" s="270" t="s">
        <v>616</v>
      </c>
      <c r="I191" s="273" t="s">
        <v>617</v>
      </c>
      <c r="J191" s="273"/>
      <c r="K191" s="321"/>
    </row>
    <row r="192" ht="15" customHeight="1">
      <c r="B192" s="298"/>
      <c r="C192" s="334" t="s">
        <v>618</v>
      </c>
      <c r="D192" s="273"/>
      <c r="E192" s="273"/>
      <c r="F192" s="296" t="s">
        <v>524</v>
      </c>
      <c r="G192" s="273"/>
      <c r="H192" s="273" t="s">
        <v>619</v>
      </c>
      <c r="I192" s="273" t="s">
        <v>559</v>
      </c>
      <c r="J192" s="273"/>
      <c r="K192" s="321"/>
    </row>
    <row r="193" ht="15" customHeight="1">
      <c r="B193" s="298"/>
      <c r="C193" s="334" t="s">
        <v>620</v>
      </c>
      <c r="D193" s="273"/>
      <c r="E193" s="273"/>
      <c r="F193" s="296" t="s">
        <v>524</v>
      </c>
      <c r="G193" s="273"/>
      <c r="H193" s="273" t="s">
        <v>621</v>
      </c>
      <c r="I193" s="273" t="s">
        <v>559</v>
      </c>
      <c r="J193" s="273"/>
      <c r="K193" s="321"/>
    </row>
    <row r="194" ht="15" customHeight="1">
      <c r="B194" s="298"/>
      <c r="C194" s="334" t="s">
        <v>622</v>
      </c>
      <c r="D194" s="273"/>
      <c r="E194" s="273"/>
      <c r="F194" s="296" t="s">
        <v>530</v>
      </c>
      <c r="G194" s="273"/>
      <c r="H194" s="273" t="s">
        <v>623</v>
      </c>
      <c r="I194" s="273" t="s">
        <v>559</v>
      </c>
      <c r="J194" s="273"/>
      <c r="K194" s="321"/>
    </row>
    <row r="195" ht="15" customHeight="1">
      <c r="B195" s="327"/>
      <c r="C195" s="342"/>
      <c r="D195" s="307"/>
      <c r="E195" s="307"/>
      <c r="F195" s="307"/>
      <c r="G195" s="307"/>
      <c r="H195" s="307"/>
      <c r="I195" s="307"/>
      <c r="J195" s="307"/>
      <c r="K195" s="328"/>
    </row>
    <row r="196" ht="18.75" customHeight="1">
      <c r="B196" s="309"/>
      <c r="C196" s="319"/>
      <c r="D196" s="319"/>
      <c r="E196" s="319"/>
      <c r="F196" s="329"/>
      <c r="G196" s="319"/>
      <c r="H196" s="319"/>
      <c r="I196" s="319"/>
      <c r="J196" s="319"/>
      <c r="K196" s="309"/>
    </row>
    <row r="197" ht="18.75" customHeight="1">
      <c r="B197" s="309"/>
      <c r="C197" s="319"/>
      <c r="D197" s="319"/>
      <c r="E197" s="319"/>
      <c r="F197" s="329"/>
      <c r="G197" s="319"/>
      <c r="H197" s="319"/>
      <c r="I197" s="319"/>
      <c r="J197" s="319"/>
      <c r="K197" s="309"/>
    </row>
    <row r="198" ht="18.75" customHeight="1">
      <c r="B198" s="281"/>
      <c r="C198" s="281"/>
      <c r="D198" s="281"/>
      <c r="E198" s="281"/>
      <c r="F198" s="281"/>
      <c r="G198" s="281"/>
      <c r="H198" s="281"/>
      <c r="I198" s="281"/>
      <c r="J198" s="281"/>
      <c r="K198" s="281"/>
    </row>
    <row r="199" ht="13.5">
      <c r="B199" s="260"/>
      <c r="C199" s="261"/>
      <c r="D199" s="261"/>
      <c r="E199" s="261"/>
      <c r="F199" s="261"/>
      <c r="G199" s="261"/>
      <c r="H199" s="261"/>
      <c r="I199" s="261"/>
      <c r="J199" s="261"/>
      <c r="K199" s="262"/>
    </row>
    <row r="200" ht="21">
      <c r="B200" s="263"/>
      <c r="C200" s="264" t="s">
        <v>624</v>
      </c>
      <c r="D200" s="264"/>
      <c r="E200" s="264"/>
      <c r="F200" s="264"/>
      <c r="G200" s="264"/>
      <c r="H200" s="264"/>
      <c r="I200" s="264"/>
      <c r="J200" s="264"/>
      <c r="K200" s="265"/>
    </row>
    <row r="201" ht="25.5" customHeight="1">
      <c r="B201" s="263"/>
      <c r="C201" s="343" t="s">
        <v>625</v>
      </c>
      <c r="D201" s="343"/>
      <c r="E201" s="343"/>
      <c r="F201" s="343" t="s">
        <v>626</v>
      </c>
      <c r="G201" s="344"/>
      <c r="H201" s="343" t="s">
        <v>627</v>
      </c>
      <c r="I201" s="343"/>
      <c r="J201" s="343"/>
      <c r="K201" s="265"/>
    </row>
    <row r="202" ht="5.25" customHeight="1">
      <c r="B202" s="298"/>
      <c r="C202" s="293"/>
      <c r="D202" s="293"/>
      <c r="E202" s="293"/>
      <c r="F202" s="293"/>
      <c r="G202" s="319"/>
      <c r="H202" s="293"/>
      <c r="I202" s="293"/>
      <c r="J202" s="293"/>
      <c r="K202" s="321"/>
    </row>
    <row r="203" ht="15" customHeight="1">
      <c r="B203" s="298"/>
      <c r="C203" s="273" t="s">
        <v>617</v>
      </c>
      <c r="D203" s="273"/>
      <c r="E203" s="273"/>
      <c r="F203" s="296" t="s">
        <v>40</v>
      </c>
      <c r="G203" s="273"/>
      <c r="H203" s="273" t="s">
        <v>628</v>
      </c>
      <c r="I203" s="273"/>
      <c r="J203" s="273"/>
      <c r="K203" s="321"/>
    </row>
    <row r="204" ht="15" customHeight="1">
      <c r="B204" s="298"/>
      <c r="C204" s="273"/>
      <c r="D204" s="273"/>
      <c r="E204" s="273"/>
      <c r="F204" s="296" t="s">
        <v>41</v>
      </c>
      <c r="G204" s="273"/>
      <c r="H204" s="273" t="s">
        <v>629</v>
      </c>
      <c r="I204" s="273"/>
      <c r="J204" s="273"/>
      <c r="K204" s="321"/>
    </row>
    <row r="205" ht="15" customHeight="1">
      <c r="B205" s="298"/>
      <c r="C205" s="273"/>
      <c r="D205" s="273"/>
      <c r="E205" s="273"/>
      <c r="F205" s="296" t="s">
        <v>44</v>
      </c>
      <c r="G205" s="273"/>
      <c r="H205" s="273" t="s">
        <v>630</v>
      </c>
      <c r="I205" s="273"/>
      <c r="J205" s="273"/>
      <c r="K205" s="321"/>
    </row>
    <row r="206" ht="15" customHeight="1">
      <c r="B206" s="298"/>
      <c r="C206" s="273"/>
      <c r="D206" s="273"/>
      <c r="E206" s="273"/>
      <c r="F206" s="296" t="s">
        <v>42</v>
      </c>
      <c r="G206" s="273"/>
      <c r="H206" s="273" t="s">
        <v>631</v>
      </c>
      <c r="I206" s="273"/>
      <c r="J206" s="273"/>
      <c r="K206" s="321"/>
    </row>
    <row r="207" ht="15" customHeight="1">
      <c r="B207" s="298"/>
      <c r="C207" s="273"/>
      <c r="D207" s="273"/>
      <c r="E207" s="273"/>
      <c r="F207" s="296" t="s">
        <v>43</v>
      </c>
      <c r="G207" s="273"/>
      <c r="H207" s="273" t="s">
        <v>632</v>
      </c>
      <c r="I207" s="273"/>
      <c r="J207" s="273"/>
      <c r="K207" s="321"/>
    </row>
    <row r="208" ht="15" customHeight="1">
      <c r="B208" s="298"/>
      <c r="C208" s="273"/>
      <c r="D208" s="273"/>
      <c r="E208" s="273"/>
      <c r="F208" s="296"/>
      <c r="G208" s="273"/>
      <c r="H208" s="273"/>
      <c r="I208" s="273"/>
      <c r="J208" s="273"/>
      <c r="K208" s="321"/>
    </row>
    <row r="209" ht="15" customHeight="1">
      <c r="B209" s="298"/>
      <c r="C209" s="273" t="s">
        <v>571</v>
      </c>
      <c r="D209" s="273"/>
      <c r="E209" s="273"/>
      <c r="F209" s="296" t="s">
        <v>76</v>
      </c>
      <c r="G209" s="273"/>
      <c r="H209" s="273" t="s">
        <v>633</v>
      </c>
      <c r="I209" s="273"/>
      <c r="J209" s="273"/>
      <c r="K209" s="321"/>
    </row>
    <row r="210" ht="15" customHeight="1">
      <c r="B210" s="298"/>
      <c r="C210" s="273"/>
      <c r="D210" s="273"/>
      <c r="E210" s="273"/>
      <c r="F210" s="296" t="s">
        <v>469</v>
      </c>
      <c r="G210" s="273"/>
      <c r="H210" s="273" t="s">
        <v>470</v>
      </c>
      <c r="I210" s="273"/>
      <c r="J210" s="273"/>
      <c r="K210" s="321"/>
    </row>
    <row r="211" ht="15" customHeight="1">
      <c r="B211" s="298"/>
      <c r="C211" s="273"/>
      <c r="D211" s="273"/>
      <c r="E211" s="273"/>
      <c r="F211" s="296" t="s">
        <v>467</v>
      </c>
      <c r="G211" s="273"/>
      <c r="H211" s="273" t="s">
        <v>634</v>
      </c>
      <c r="I211" s="273"/>
      <c r="J211" s="273"/>
      <c r="K211" s="321"/>
    </row>
    <row r="212" ht="15" customHeight="1">
      <c r="B212" s="345"/>
      <c r="C212" s="273"/>
      <c r="D212" s="273"/>
      <c r="E212" s="273"/>
      <c r="F212" s="296" t="s">
        <v>85</v>
      </c>
      <c r="G212" s="334"/>
      <c r="H212" s="325" t="s">
        <v>471</v>
      </c>
      <c r="I212" s="325"/>
      <c r="J212" s="325"/>
      <c r="K212" s="346"/>
    </row>
    <row r="213" ht="15" customHeight="1">
      <c r="B213" s="345"/>
      <c r="C213" s="273"/>
      <c r="D213" s="273"/>
      <c r="E213" s="273"/>
      <c r="F213" s="296" t="s">
        <v>436</v>
      </c>
      <c r="G213" s="334"/>
      <c r="H213" s="325" t="s">
        <v>635</v>
      </c>
      <c r="I213" s="325"/>
      <c r="J213" s="325"/>
      <c r="K213" s="346"/>
    </row>
    <row r="214" ht="15" customHeight="1">
      <c r="B214" s="345"/>
      <c r="C214" s="273"/>
      <c r="D214" s="273"/>
      <c r="E214" s="273"/>
      <c r="F214" s="296"/>
      <c r="G214" s="334"/>
      <c r="H214" s="325"/>
      <c r="I214" s="325"/>
      <c r="J214" s="325"/>
      <c r="K214" s="346"/>
    </row>
    <row r="215" ht="15" customHeight="1">
      <c r="B215" s="345"/>
      <c r="C215" s="273" t="s">
        <v>595</v>
      </c>
      <c r="D215" s="273"/>
      <c r="E215" s="273"/>
      <c r="F215" s="296">
        <v>1</v>
      </c>
      <c r="G215" s="334"/>
      <c r="H215" s="325" t="s">
        <v>636</v>
      </c>
      <c r="I215" s="325"/>
      <c r="J215" s="325"/>
      <c r="K215" s="346"/>
    </row>
    <row r="216" ht="15" customHeight="1">
      <c r="B216" s="345"/>
      <c r="C216" s="273"/>
      <c r="D216" s="273"/>
      <c r="E216" s="273"/>
      <c r="F216" s="296">
        <v>2</v>
      </c>
      <c r="G216" s="334"/>
      <c r="H216" s="325" t="s">
        <v>637</v>
      </c>
      <c r="I216" s="325"/>
      <c r="J216" s="325"/>
      <c r="K216" s="346"/>
    </row>
    <row r="217" ht="15" customHeight="1">
      <c r="B217" s="345"/>
      <c r="C217" s="273"/>
      <c r="D217" s="273"/>
      <c r="E217" s="273"/>
      <c r="F217" s="296">
        <v>3</v>
      </c>
      <c r="G217" s="334"/>
      <c r="H217" s="325" t="s">
        <v>638</v>
      </c>
      <c r="I217" s="325"/>
      <c r="J217" s="325"/>
      <c r="K217" s="346"/>
    </row>
    <row r="218" ht="15" customHeight="1">
      <c r="B218" s="345"/>
      <c r="C218" s="273"/>
      <c r="D218" s="273"/>
      <c r="E218" s="273"/>
      <c r="F218" s="296">
        <v>4</v>
      </c>
      <c r="G218" s="334"/>
      <c r="H218" s="325" t="s">
        <v>639</v>
      </c>
      <c r="I218" s="325"/>
      <c r="J218" s="325"/>
      <c r="K218" s="346"/>
    </row>
    <row r="219" ht="12.75" customHeight="1">
      <c r="B219" s="347"/>
      <c r="C219" s="348"/>
      <c r="D219" s="348"/>
      <c r="E219" s="348"/>
      <c r="F219" s="348"/>
      <c r="G219" s="348"/>
      <c r="H219" s="348"/>
      <c r="I219" s="348"/>
      <c r="J219" s="348"/>
      <c r="K219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2024-10-07T11:32:11Z</dcterms:created>
  <dcterms:modified xsi:type="dcterms:W3CDTF">2024-10-07T11:49:12Z</dcterms:modified>
</cp:coreProperties>
</file>